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Jeni\Desktop\Ghid 2.3  perdele forestiere 3 august 2023\"/>
    </mc:Choice>
  </mc:AlternateContent>
  <xr:revisionPtr revIDLastSave="0" documentId="13_ncr:1_{F98DFF82-0811-46F8-9126-8ACDDAA6ABBB}" xr6:coauthVersionLast="45" xr6:coauthVersionMax="47" xr10:uidLastSave="{00000000-0000-0000-0000-000000000000}"/>
  <bookViews>
    <workbookView xWindow="-120" yWindow="-120" windowWidth="29040" windowHeight="15840" xr2:uid="{6079FCEB-BD78-443F-A4D8-71736267EA46}"/>
  </bookViews>
  <sheets>
    <sheet name="Introducere" sheetId="1" r:id="rId1"/>
    <sheet name="Buget cerere" sheetId="2" r:id="rId2"/>
    <sheet name="Investitie" sheetId="3" r:id="rId3"/>
    <sheet name="Proiectii financiare_V,Ch act" sheetId="4" r:id="rId4"/>
    <sheet name="Proiectii financiare marginale" sheetId="5" r:id="rId5"/>
    <sheet name="Rentabilitate investitie" sheetId="6" r:id="rId6"/>
    <sheet name="Sustenabilitate proiect" sheetId="7" state="hidden" r:id="rId7"/>
    <sheet name="calc val rezid" sheetId="9" state="hidden"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6" l="1"/>
  <c r="G14" i="6"/>
  <c r="F14" i="6"/>
  <c r="E14" i="6"/>
  <c r="D14" i="6"/>
  <c r="D12" i="3"/>
  <c r="D11" i="3"/>
  <c r="I13" i="3"/>
  <c r="H13" i="3"/>
  <c r="I16" i="3"/>
  <c r="H16" i="3"/>
  <c r="I28" i="3"/>
  <c r="H28" i="3"/>
  <c r="I37" i="3"/>
  <c r="D37" i="3" s="1"/>
  <c r="J37" i="3" s="1"/>
  <c r="H37" i="3"/>
  <c r="I39" i="3"/>
  <c r="I44" i="3" s="1"/>
  <c r="H39" i="3"/>
  <c r="H44" i="3" s="1"/>
  <c r="I47" i="3"/>
  <c r="H47" i="3"/>
  <c r="I50" i="3"/>
  <c r="H50" i="3"/>
  <c r="C38" i="6"/>
  <c r="H28" i="2"/>
  <c r="I28" i="2"/>
  <c r="H27" i="2"/>
  <c r="I27" i="2"/>
  <c r="H25" i="2"/>
  <c r="I25" i="2"/>
  <c r="H24" i="2"/>
  <c r="I24" i="2"/>
  <c r="H23" i="2"/>
  <c r="I23" i="2"/>
  <c r="H36" i="2"/>
  <c r="I36" i="2"/>
  <c r="H35" i="2"/>
  <c r="I35" i="2"/>
  <c r="H34" i="2"/>
  <c r="I34" i="2"/>
  <c r="H50" i="2"/>
  <c r="I50" i="2"/>
  <c r="E50" i="2"/>
  <c r="E28" i="2"/>
  <c r="E27" i="2"/>
  <c r="E25" i="2"/>
  <c r="E24" i="2"/>
  <c r="E23" i="2"/>
  <c r="E36" i="2"/>
  <c r="E35" i="2"/>
  <c r="E34" i="2"/>
  <c r="E33" i="2"/>
  <c r="C14" i="2"/>
  <c r="C17" i="2"/>
  <c r="C29" i="2"/>
  <c r="C38" i="2"/>
  <c r="C40" i="2"/>
  <c r="C45" i="2"/>
  <c r="C48" i="2"/>
  <c r="C51" i="2"/>
  <c r="C52" i="2"/>
  <c r="D10" i="2"/>
  <c r="D14" i="2"/>
  <c r="D17" i="2"/>
  <c r="D29" i="2"/>
  <c r="D38" i="2"/>
  <c r="D40" i="2"/>
  <c r="D45" i="2"/>
  <c r="D48" i="2"/>
  <c r="D51" i="2"/>
  <c r="D52" i="2"/>
  <c r="E52" i="2"/>
  <c r="C52" i="3"/>
  <c r="G13" i="3"/>
  <c r="G51" i="3" s="1"/>
  <c r="G16" i="3"/>
  <c r="G37" i="3"/>
  <c r="G39" i="3"/>
  <c r="G44" i="3"/>
  <c r="F28" i="3"/>
  <c r="F44" i="3"/>
  <c r="F47" i="3"/>
  <c r="F51" i="3"/>
  <c r="F52" i="3"/>
  <c r="H17" i="5"/>
  <c r="H20" i="5"/>
  <c r="H23" i="5"/>
  <c r="H127" i="4"/>
  <c r="H30" i="5"/>
  <c r="H130" i="4"/>
  <c r="H31" i="5"/>
  <c r="H117" i="4"/>
  <c r="H26" i="5"/>
  <c r="H27" i="5"/>
  <c r="H121" i="4"/>
  <c r="H28" i="5"/>
  <c r="H124" i="4"/>
  <c r="H29" i="5"/>
  <c r="H32" i="5"/>
  <c r="H134" i="4"/>
  <c r="H33" i="5"/>
  <c r="H34" i="5"/>
  <c r="H35" i="5"/>
  <c r="H37" i="5"/>
  <c r="H43" i="5"/>
  <c r="H45" i="5"/>
  <c r="I17" i="5"/>
  <c r="I20" i="5"/>
  <c r="I23" i="5"/>
  <c r="I127" i="4"/>
  <c r="I30" i="5"/>
  <c r="I130" i="4"/>
  <c r="I31" i="5"/>
  <c r="I117" i="4"/>
  <c r="I26" i="5"/>
  <c r="I27" i="5"/>
  <c r="I121" i="4"/>
  <c r="I28" i="5"/>
  <c r="I124" i="4"/>
  <c r="I29" i="5"/>
  <c r="I32" i="5"/>
  <c r="I134" i="4"/>
  <c r="I33" i="5"/>
  <c r="I34" i="5"/>
  <c r="I35" i="5"/>
  <c r="I37" i="5"/>
  <c r="I43" i="5"/>
  <c r="I45" i="5"/>
  <c r="J17" i="5"/>
  <c r="J20" i="5"/>
  <c r="J23" i="5"/>
  <c r="J127" i="4"/>
  <c r="J30" i="5"/>
  <c r="J130" i="4"/>
  <c r="J31" i="5"/>
  <c r="J117" i="4"/>
  <c r="J26" i="5"/>
  <c r="J27" i="5"/>
  <c r="J121" i="4"/>
  <c r="J28" i="5"/>
  <c r="J124" i="4"/>
  <c r="J29" i="5"/>
  <c r="J32" i="5"/>
  <c r="J134" i="4"/>
  <c r="J33" i="5"/>
  <c r="J34" i="5"/>
  <c r="J35" i="5"/>
  <c r="J37" i="5"/>
  <c r="J43" i="5"/>
  <c r="J45" i="5"/>
  <c r="K17" i="5"/>
  <c r="K20" i="5"/>
  <c r="K23" i="5"/>
  <c r="K127" i="4"/>
  <c r="K30" i="5"/>
  <c r="K130" i="4"/>
  <c r="K31" i="5"/>
  <c r="K117" i="4"/>
  <c r="K26" i="5"/>
  <c r="K27" i="5"/>
  <c r="K121" i="4"/>
  <c r="K28" i="5"/>
  <c r="K124" i="4"/>
  <c r="K29" i="5"/>
  <c r="K32" i="5"/>
  <c r="K134" i="4"/>
  <c r="K33" i="5"/>
  <c r="K34" i="5"/>
  <c r="K35" i="5"/>
  <c r="K37" i="5"/>
  <c r="K43" i="5"/>
  <c r="K45" i="5"/>
  <c r="L17" i="5"/>
  <c r="L20" i="5"/>
  <c r="L23" i="5"/>
  <c r="L127" i="4"/>
  <c r="L30" i="5"/>
  <c r="L130" i="4"/>
  <c r="L31" i="5"/>
  <c r="L117" i="4"/>
  <c r="L26" i="5"/>
  <c r="L27" i="5"/>
  <c r="L121" i="4"/>
  <c r="L28" i="5"/>
  <c r="L124" i="4"/>
  <c r="L29" i="5"/>
  <c r="L32" i="5"/>
  <c r="L134" i="4"/>
  <c r="L33" i="5"/>
  <c r="L34" i="5"/>
  <c r="L35" i="5"/>
  <c r="L37" i="5"/>
  <c r="L43" i="5"/>
  <c r="L45" i="5"/>
  <c r="M17" i="5"/>
  <c r="M20" i="5"/>
  <c r="M23" i="5"/>
  <c r="M127" i="4"/>
  <c r="M30" i="5"/>
  <c r="M130" i="4"/>
  <c r="M31" i="5"/>
  <c r="M117" i="4"/>
  <c r="M26" i="5"/>
  <c r="M27" i="5"/>
  <c r="M121" i="4"/>
  <c r="M28" i="5"/>
  <c r="M124" i="4"/>
  <c r="M29" i="5"/>
  <c r="M32" i="5"/>
  <c r="M134" i="4"/>
  <c r="M33" i="5"/>
  <c r="M34" i="5"/>
  <c r="M35" i="5"/>
  <c r="M37" i="5"/>
  <c r="M43" i="5"/>
  <c r="M45" i="5"/>
  <c r="N17" i="5"/>
  <c r="N20" i="5"/>
  <c r="N23" i="5"/>
  <c r="N127" i="4"/>
  <c r="N30" i="5"/>
  <c r="N130" i="4"/>
  <c r="N31" i="5"/>
  <c r="N117" i="4"/>
  <c r="N26" i="5"/>
  <c r="N27" i="5"/>
  <c r="N121" i="4"/>
  <c r="N28" i="5"/>
  <c r="N124" i="4"/>
  <c r="N29" i="5"/>
  <c r="N32" i="5"/>
  <c r="N134" i="4"/>
  <c r="N33" i="5"/>
  <c r="N34" i="5"/>
  <c r="N35" i="5"/>
  <c r="N37" i="5"/>
  <c r="N43" i="5"/>
  <c r="N45" i="5"/>
  <c r="O17" i="5"/>
  <c r="O20" i="5"/>
  <c r="O23" i="5"/>
  <c r="O127" i="4"/>
  <c r="O30" i="5"/>
  <c r="O130" i="4"/>
  <c r="O31" i="5"/>
  <c r="O117" i="4"/>
  <c r="O26" i="5"/>
  <c r="O27" i="5"/>
  <c r="O121" i="4"/>
  <c r="O28" i="5"/>
  <c r="O124" i="4"/>
  <c r="O29" i="5"/>
  <c r="O32" i="5"/>
  <c r="O134" i="4"/>
  <c r="O33" i="5"/>
  <c r="O34" i="5"/>
  <c r="O35" i="5"/>
  <c r="O37" i="5"/>
  <c r="O43" i="5"/>
  <c r="O45" i="5"/>
  <c r="P17" i="5"/>
  <c r="P20" i="5"/>
  <c r="P23" i="5"/>
  <c r="P127" i="4"/>
  <c r="P30" i="5"/>
  <c r="P130" i="4"/>
  <c r="P31" i="5"/>
  <c r="P117" i="4"/>
  <c r="P26" i="5"/>
  <c r="P27" i="5"/>
  <c r="P121" i="4"/>
  <c r="P28" i="5"/>
  <c r="P124" i="4"/>
  <c r="P29" i="5"/>
  <c r="P32" i="5"/>
  <c r="P134" i="4"/>
  <c r="P33" i="5"/>
  <c r="P34" i="5"/>
  <c r="P35" i="5"/>
  <c r="P37" i="5"/>
  <c r="P43" i="5"/>
  <c r="P45" i="5"/>
  <c r="Q17" i="5"/>
  <c r="Q20" i="5"/>
  <c r="Q23" i="5"/>
  <c r="Q6" i="6"/>
  <c r="Q127" i="4"/>
  <c r="Q30" i="5"/>
  <c r="Q130" i="4"/>
  <c r="Q31" i="5"/>
  <c r="Q117" i="4"/>
  <c r="Q26" i="5"/>
  <c r="Q27" i="5"/>
  <c r="Q121" i="4"/>
  <c r="Q28" i="5"/>
  <c r="Q124" i="4"/>
  <c r="Q29" i="5"/>
  <c r="Q32" i="5"/>
  <c r="Q134" i="4"/>
  <c r="Q33" i="5"/>
  <c r="Q34" i="5"/>
  <c r="Q35" i="5"/>
  <c r="Q37" i="5"/>
  <c r="Q43" i="5"/>
  <c r="Q45" i="5"/>
  <c r="Q9" i="6"/>
  <c r="O76" i="6"/>
  <c r="Q7" i="6"/>
  <c r="D117" i="4"/>
  <c r="D26" i="5"/>
  <c r="D27" i="5"/>
  <c r="D121" i="4"/>
  <c r="D28" i="5"/>
  <c r="D124" i="4"/>
  <c r="D29" i="5"/>
  <c r="D127" i="4"/>
  <c r="D30" i="5"/>
  <c r="D130" i="4"/>
  <c r="D31" i="5"/>
  <c r="D32" i="5"/>
  <c r="D45" i="5"/>
  <c r="E117" i="4"/>
  <c r="E26" i="5"/>
  <c r="E27" i="5"/>
  <c r="E121" i="4"/>
  <c r="E28" i="5"/>
  <c r="E124" i="4"/>
  <c r="E29" i="5"/>
  <c r="E127" i="4"/>
  <c r="E30" i="5"/>
  <c r="E130" i="4"/>
  <c r="E31" i="5"/>
  <c r="E32" i="5"/>
  <c r="E45" i="5"/>
  <c r="F117" i="4"/>
  <c r="F26" i="5"/>
  <c r="F27" i="5"/>
  <c r="F121" i="4"/>
  <c r="F28" i="5"/>
  <c r="F124" i="4"/>
  <c r="F29" i="5"/>
  <c r="F127" i="4"/>
  <c r="F30" i="5"/>
  <c r="F130" i="4"/>
  <c r="F31" i="5"/>
  <c r="F32" i="5"/>
  <c r="F45" i="5"/>
  <c r="G117" i="4"/>
  <c r="G26" i="5"/>
  <c r="G27" i="5"/>
  <c r="G121" i="4"/>
  <c r="G28" i="5"/>
  <c r="G124" i="4"/>
  <c r="G29" i="5"/>
  <c r="G127" i="4"/>
  <c r="G30" i="5"/>
  <c r="G130" i="4"/>
  <c r="G31" i="5"/>
  <c r="G32" i="5"/>
  <c r="G45" i="5"/>
  <c r="F67" i="3"/>
  <c r="F69" i="3"/>
  <c r="F38" i="2"/>
  <c r="F14" i="2"/>
  <c r="F51" i="2"/>
  <c r="F52" i="2"/>
  <c r="G38" i="2"/>
  <c r="G14" i="2"/>
  <c r="G51" i="2"/>
  <c r="G52" i="2"/>
  <c r="H52" i="2"/>
  <c r="I52" i="2"/>
  <c r="C61" i="2"/>
  <c r="C83" i="3"/>
  <c r="D82" i="3"/>
  <c r="D81" i="3"/>
  <c r="C66" i="2"/>
  <c r="C72" i="3"/>
  <c r="D72" i="3"/>
  <c r="C62" i="2"/>
  <c r="C63" i="2"/>
  <c r="C69" i="3"/>
  <c r="C68" i="3"/>
  <c r="D68" i="3"/>
  <c r="C67" i="3"/>
  <c r="A22" i="5"/>
  <c r="A21" i="5"/>
  <c r="A20" i="5"/>
  <c r="A17" i="5"/>
  <c r="A16" i="5"/>
  <c r="A15" i="5"/>
  <c r="A14" i="5"/>
  <c r="A13" i="5"/>
  <c r="A11" i="5"/>
  <c r="A44" i="5"/>
  <c r="A43" i="5"/>
  <c r="D43" i="5"/>
  <c r="A42" i="5"/>
  <c r="A41" i="5"/>
  <c r="A40" i="5"/>
  <c r="A39" i="5"/>
  <c r="A38" i="5"/>
  <c r="A37" i="5"/>
  <c r="A36" i="5"/>
  <c r="A34" i="5"/>
  <c r="A33" i="5"/>
  <c r="A31" i="5"/>
  <c r="A30" i="5"/>
  <c r="A29" i="5"/>
  <c r="A28" i="5"/>
  <c r="A27" i="5"/>
  <c r="A26" i="5"/>
  <c r="A25" i="5"/>
  <c r="A19" i="5"/>
  <c r="A18" i="5"/>
  <c r="D18" i="5"/>
  <c r="A12" i="5"/>
  <c r="A10" i="5"/>
  <c r="A9" i="5"/>
  <c r="A8" i="5"/>
  <c r="B23" i="9"/>
  <c r="B27" i="9"/>
  <c r="J26" i="9"/>
  <c r="I26" i="9"/>
  <c r="A73" i="3"/>
  <c r="A72" i="3"/>
  <c r="A71" i="3"/>
  <c r="A70" i="3"/>
  <c r="A69" i="3"/>
  <c r="A68" i="3"/>
  <c r="A67" i="3"/>
  <c r="A163" i="4"/>
  <c r="A161" i="4"/>
  <c r="A160" i="4"/>
  <c r="A159" i="4"/>
  <c r="A59" i="5"/>
  <c r="A57" i="5"/>
  <c r="A55" i="5"/>
  <c r="A54" i="5"/>
  <c r="A53" i="5"/>
  <c r="A52" i="5"/>
  <c r="Q46" i="5"/>
  <c r="P46" i="5"/>
  <c r="O46" i="5"/>
  <c r="N46" i="5"/>
  <c r="M46" i="5"/>
  <c r="L46" i="5"/>
  <c r="K46" i="5"/>
  <c r="J46" i="5"/>
  <c r="I46" i="5"/>
  <c r="H46" i="5"/>
  <c r="G46" i="5"/>
  <c r="F46" i="5"/>
  <c r="E46" i="5"/>
  <c r="D46" i="5"/>
  <c r="Q14" i="5"/>
  <c r="P14" i="5"/>
  <c r="O14" i="5"/>
  <c r="N14" i="5"/>
  <c r="M14" i="5"/>
  <c r="L14" i="5"/>
  <c r="K14" i="5"/>
  <c r="J14" i="5"/>
  <c r="I14" i="5"/>
  <c r="H14" i="5"/>
  <c r="G14" i="5"/>
  <c r="F14" i="5"/>
  <c r="E14" i="5"/>
  <c r="D14" i="5"/>
  <c r="F50" i="3"/>
  <c r="G50" i="3"/>
  <c r="E51" i="2"/>
  <c r="H51" i="2"/>
  <c r="I51" i="2"/>
  <c r="C50" i="3"/>
  <c r="D50" i="3"/>
  <c r="C49" i="3"/>
  <c r="D49" i="3"/>
  <c r="B50" i="3"/>
  <c r="A49" i="3"/>
  <c r="B49" i="3"/>
  <c r="A48" i="3"/>
  <c r="G22" i="2"/>
  <c r="G26" i="2"/>
  <c r="G29" i="2"/>
  <c r="F22" i="2"/>
  <c r="F26" i="2"/>
  <c r="F29" i="2"/>
  <c r="D22" i="2"/>
  <c r="D26" i="2"/>
  <c r="C22" i="2"/>
  <c r="C26" i="2"/>
  <c r="G47" i="3"/>
  <c r="G28" i="3"/>
  <c r="F39" i="3"/>
  <c r="F37" i="3"/>
  <c r="F16" i="3"/>
  <c r="F13" i="3"/>
  <c r="F48" i="2"/>
  <c r="F40" i="2"/>
  <c r="F45" i="2"/>
  <c r="F17" i="2"/>
  <c r="G48" i="2"/>
  <c r="G40" i="2"/>
  <c r="G45" i="2"/>
  <c r="G17" i="2"/>
  <c r="C51" i="3"/>
  <c r="A46" i="3"/>
  <c r="A45" i="3"/>
  <c r="A43" i="3"/>
  <c r="A42" i="3"/>
  <c r="A41" i="3"/>
  <c r="A40" i="3"/>
  <c r="A39" i="3"/>
  <c r="A38" i="3"/>
  <c r="C36" i="3"/>
  <c r="D36" i="3"/>
  <c r="C35" i="3"/>
  <c r="D35" i="3"/>
  <c r="C34" i="3"/>
  <c r="D34" i="3"/>
  <c r="C33" i="3"/>
  <c r="D33" i="3"/>
  <c r="H33" i="2"/>
  <c r="I33" i="2"/>
  <c r="C32" i="3"/>
  <c r="D32" i="3"/>
  <c r="E32" i="2"/>
  <c r="H32" i="2"/>
  <c r="I32" i="2"/>
  <c r="C31" i="3"/>
  <c r="D31" i="3"/>
  <c r="B36" i="3"/>
  <c r="B35" i="3"/>
  <c r="B34" i="3"/>
  <c r="B33" i="3"/>
  <c r="B32" i="3"/>
  <c r="B31" i="3"/>
  <c r="A36" i="3"/>
  <c r="A35" i="3"/>
  <c r="A34" i="3"/>
  <c r="A33" i="3"/>
  <c r="A32" i="3"/>
  <c r="A31" i="3"/>
  <c r="A30" i="3"/>
  <c r="A29" i="3"/>
  <c r="C27" i="3"/>
  <c r="D27" i="3"/>
  <c r="C26" i="3"/>
  <c r="D26" i="3"/>
  <c r="E26" i="2"/>
  <c r="H26" i="2"/>
  <c r="I26" i="2"/>
  <c r="C25" i="3"/>
  <c r="D25" i="3"/>
  <c r="C24" i="3"/>
  <c r="D24" i="3"/>
  <c r="C23" i="3"/>
  <c r="D23" i="3"/>
  <c r="E19" i="2"/>
  <c r="H19" i="2"/>
  <c r="I19" i="2"/>
  <c r="C18" i="3"/>
  <c r="C22" i="3"/>
  <c r="E22" i="2"/>
  <c r="H22" i="2"/>
  <c r="I22" i="2"/>
  <c r="C21" i="3"/>
  <c r="E21" i="2"/>
  <c r="H21" i="2"/>
  <c r="I21" i="2"/>
  <c r="C20" i="3"/>
  <c r="E20" i="2"/>
  <c r="H20" i="2"/>
  <c r="I20" i="2"/>
  <c r="C19" i="3"/>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0" i="2"/>
  <c r="H10" i="2"/>
  <c r="I10" i="2"/>
  <c r="E11" i="2"/>
  <c r="H11" i="2"/>
  <c r="I11" i="2"/>
  <c r="E12" i="2"/>
  <c r="H12" i="2"/>
  <c r="I12" i="2"/>
  <c r="E13" i="2"/>
  <c r="H13" i="2"/>
  <c r="I13" i="2"/>
  <c r="I14" i="2"/>
  <c r="H14" i="2"/>
  <c r="E14" i="2"/>
  <c r="B8" i="3"/>
  <c r="B73" i="3"/>
  <c r="B72" i="3"/>
  <c r="B71" i="3"/>
  <c r="B70" i="3"/>
  <c r="B69" i="3"/>
  <c r="B68" i="3"/>
  <c r="B67" i="3"/>
  <c r="B51" i="3"/>
  <c r="B47" i="3"/>
  <c r="B46" i="3"/>
  <c r="B45" i="3"/>
  <c r="B44" i="3"/>
  <c r="B43" i="3"/>
  <c r="B42" i="3"/>
  <c r="B41" i="3"/>
  <c r="B40" i="3"/>
  <c r="B39" i="3"/>
  <c r="B38" i="3"/>
  <c r="B37" i="3"/>
  <c r="B30" i="3"/>
  <c r="B29" i="3"/>
  <c r="B28" i="3"/>
  <c r="B18" i="3"/>
  <c r="B17" i="3"/>
  <c r="B16" i="3"/>
  <c r="B15" i="3"/>
  <c r="B14" i="3"/>
  <c r="B13" i="3"/>
  <c r="B10" i="3"/>
  <c r="B9" i="3"/>
  <c r="D17" i="5"/>
  <c r="E17" i="5"/>
  <c r="F17" i="5"/>
  <c r="G17" i="5"/>
  <c r="B17" i="5"/>
  <c r="H47" i="4"/>
  <c r="H50" i="4"/>
  <c r="H53" i="4"/>
  <c r="H44" i="4"/>
  <c r="H35" i="4"/>
  <c r="H112" i="4"/>
  <c r="H25" i="5"/>
  <c r="H40" i="4"/>
  <c r="H140" i="4"/>
  <c r="H63" i="4"/>
  <c r="H36" i="5"/>
  <c r="H38" i="5"/>
  <c r="H39" i="5"/>
  <c r="H40" i="5"/>
  <c r="H41" i="5"/>
  <c r="H42" i="5"/>
  <c r="H44" i="5"/>
  <c r="I47" i="4"/>
  <c r="I50" i="4"/>
  <c r="I53" i="4"/>
  <c r="I44" i="4"/>
  <c r="I35" i="4"/>
  <c r="I112" i="4"/>
  <c r="I25" i="5"/>
  <c r="I40" i="4"/>
  <c r="D20" i="5"/>
  <c r="E20" i="5"/>
  <c r="F20" i="5"/>
  <c r="G20" i="5"/>
  <c r="B20" i="5"/>
  <c r="J47" i="4"/>
  <c r="J50" i="4"/>
  <c r="J53" i="4"/>
  <c r="K47" i="4"/>
  <c r="K50" i="4"/>
  <c r="K53" i="4"/>
  <c r="L47" i="4"/>
  <c r="D47" i="4"/>
  <c r="E47" i="4"/>
  <c r="F47" i="4"/>
  <c r="G47" i="4"/>
  <c r="M47" i="4"/>
  <c r="N47" i="4"/>
  <c r="O47" i="4"/>
  <c r="P47" i="4"/>
  <c r="Q47" i="4"/>
  <c r="B29" i="5"/>
  <c r="L50" i="4"/>
  <c r="L53" i="4"/>
  <c r="D34" i="5"/>
  <c r="E34" i="5"/>
  <c r="F34" i="5"/>
  <c r="G34" i="5"/>
  <c r="B34" i="5"/>
  <c r="M50" i="4"/>
  <c r="M53" i="4"/>
  <c r="N50" i="4"/>
  <c r="N53" i="4"/>
  <c r="D37" i="5"/>
  <c r="E37" i="5"/>
  <c r="F37" i="5"/>
  <c r="G37" i="5"/>
  <c r="B37" i="5"/>
  <c r="O50" i="4"/>
  <c r="O53" i="4"/>
  <c r="P50" i="4"/>
  <c r="P53" i="4"/>
  <c r="E38" i="6"/>
  <c r="B69" i="6"/>
  <c r="C40" i="6"/>
  <c r="E40" i="6"/>
  <c r="Q50" i="4"/>
  <c r="Q53" i="4"/>
  <c r="G68" i="3"/>
  <c r="F68" i="3"/>
  <c r="R14" i="7"/>
  <c r="R12" i="7"/>
  <c r="R15" i="7"/>
  <c r="Q14" i="7"/>
  <c r="P14" i="7"/>
  <c r="O14" i="7"/>
  <c r="N14" i="7"/>
  <c r="M14" i="7"/>
  <c r="L14" i="7"/>
  <c r="K14" i="7"/>
  <c r="J14" i="7"/>
  <c r="C14" i="7"/>
  <c r="I14" i="7"/>
  <c r="I12" i="7"/>
  <c r="I15" i="7"/>
  <c r="H14" i="7"/>
  <c r="G14" i="7"/>
  <c r="F14" i="7"/>
  <c r="E14" i="7"/>
  <c r="R13" i="7"/>
  <c r="Q13" i="7"/>
  <c r="P13" i="7"/>
  <c r="P12" i="7"/>
  <c r="P15" i="7"/>
  <c r="O13" i="7"/>
  <c r="O12" i="7"/>
  <c r="O15" i="7"/>
  <c r="N13" i="7"/>
  <c r="M13" i="7"/>
  <c r="L13" i="7"/>
  <c r="K13" i="7"/>
  <c r="J13" i="7"/>
  <c r="I13" i="7"/>
  <c r="H13" i="7"/>
  <c r="G13" i="7"/>
  <c r="F13" i="7"/>
  <c r="C13" i="7"/>
  <c r="E13" i="7"/>
  <c r="Q12" i="7"/>
  <c r="N12" i="7"/>
  <c r="N15" i="7"/>
  <c r="M12" i="7"/>
  <c r="L12" i="7"/>
  <c r="K12" i="7"/>
  <c r="J12" i="7"/>
  <c r="H12" i="7"/>
  <c r="G12" i="7"/>
  <c r="F12" i="7"/>
  <c r="E12" i="7"/>
  <c r="C12" i="7"/>
  <c r="G72" i="3"/>
  <c r="F72" i="3"/>
  <c r="H8" i="7"/>
  <c r="H9" i="7"/>
  <c r="G8" i="7"/>
  <c r="E8" i="7"/>
  <c r="Q112" i="4"/>
  <c r="Q133" i="4"/>
  <c r="Q139" i="4"/>
  <c r="Q140" i="4"/>
  <c r="Q151" i="4"/>
  <c r="R6" i="7"/>
  <c r="P112" i="4"/>
  <c r="P133" i="4"/>
  <c r="P139" i="4"/>
  <c r="P140" i="4"/>
  <c r="P151" i="4"/>
  <c r="Q6" i="7"/>
  <c r="O112" i="4"/>
  <c r="O133" i="4"/>
  <c r="O139" i="4"/>
  <c r="O140" i="4"/>
  <c r="O151" i="4"/>
  <c r="P6" i="7"/>
  <c r="N112" i="4"/>
  <c r="N133" i="4"/>
  <c r="N139" i="4"/>
  <c r="N140" i="4"/>
  <c r="N151" i="4"/>
  <c r="O6" i="7"/>
  <c r="M112" i="4"/>
  <c r="M133" i="4"/>
  <c r="M139" i="4"/>
  <c r="M140" i="4"/>
  <c r="M151" i="4"/>
  <c r="N6" i="7"/>
  <c r="L112" i="4"/>
  <c r="L133" i="4"/>
  <c r="L139" i="4"/>
  <c r="L140" i="4"/>
  <c r="L151" i="4"/>
  <c r="M6" i="7"/>
  <c r="K112" i="4"/>
  <c r="K133" i="4"/>
  <c r="K139" i="4"/>
  <c r="K140" i="4"/>
  <c r="K151" i="4"/>
  <c r="L6" i="7"/>
  <c r="J112" i="4"/>
  <c r="J133" i="4"/>
  <c r="J139" i="4"/>
  <c r="J140" i="4"/>
  <c r="J151" i="4"/>
  <c r="K6" i="7"/>
  <c r="I133" i="4"/>
  <c r="I139" i="4"/>
  <c r="I140" i="4"/>
  <c r="I151" i="4"/>
  <c r="J6" i="7"/>
  <c r="H133" i="4"/>
  <c r="H139" i="4"/>
  <c r="H151" i="4"/>
  <c r="I6" i="7"/>
  <c r="J88" i="4"/>
  <c r="J91" i="4"/>
  <c r="J85" i="4"/>
  <c r="J94" i="4"/>
  <c r="J104" i="4"/>
  <c r="J110" i="4"/>
  <c r="K5" i="7"/>
  <c r="H88" i="4"/>
  <c r="H91" i="4"/>
  <c r="H85" i="4"/>
  <c r="H94" i="4"/>
  <c r="H104" i="4"/>
  <c r="H110" i="4"/>
  <c r="I5" i="7"/>
  <c r="G10" i="6"/>
  <c r="F10" i="6"/>
  <c r="D10" i="6"/>
  <c r="S90" i="3"/>
  <c r="Q59" i="5"/>
  <c r="R90" i="3"/>
  <c r="P59" i="5"/>
  <c r="Q90" i="3"/>
  <c r="O59" i="5"/>
  <c r="P90" i="3"/>
  <c r="N59" i="5"/>
  <c r="O90" i="3"/>
  <c r="M59" i="5"/>
  <c r="N90" i="3"/>
  <c r="L59" i="5"/>
  <c r="M90" i="3"/>
  <c r="K59" i="5"/>
  <c r="L90" i="3"/>
  <c r="J59" i="5"/>
  <c r="K90" i="3"/>
  <c r="I59" i="5"/>
  <c r="J90" i="3"/>
  <c r="H59" i="5"/>
  <c r="I90" i="3"/>
  <c r="G59" i="5"/>
  <c r="H90" i="3"/>
  <c r="F59" i="5"/>
  <c r="B59" i="5"/>
  <c r="G90" i="3"/>
  <c r="E59" i="5"/>
  <c r="F90" i="3"/>
  <c r="D59" i="5"/>
  <c r="E57" i="5"/>
  <c r="E55" i="5"/>
  <c r="D57" i="5"/>
  <c r="D55" i="5"/>
  <c r="D51" i="5"/>
  <c r="Q44" i="5"/>
  <c r="P44" i="5"/>
  <c r="O44" i="5"/>
  <c r="N44" i="5"/>
  <c r="M44" i="5"/>
  <c r="L44" i="5"/>
  <c r="K44" i="5"/>
  <c r="J44" i="5"/>
  <c r="D44" i="5"/>
  <c r="E44" i="5"/>
  <c r="F44" i="5"/>
  <c r="G44" i="5"/>
  <c r="I44" i="5"/>
  <c r="B44" i="5"/>
  <c r="G43" i="5"/>
  <c r="F43" i="5"/>
  <c r="E43" i="5"/>
  <c r="B43" i="5"/>
  <c r="Q42" i="5"/>
  <c r="P42" i="5"/>
  <c r="O42" i="5"/>
  <c r="N42" i="5"/>
  <c r="M42" i="5"/>
  <c r="L42" i="5"/>
  <c r="K42" i="5"/>
  <c r="J42" i="5"/>
  <c r="D42" i="5"/>
  <c r="E42" i="5"/>
  <c r="F42" i="5"/>
  <c r="G42" i="5"/>
  <c r="I42" i="5"/>
  <c r="B42" i="5"/>
  <c r="Q41" i="5"/>
  <c r="P41" i="5"/>
  <c r="O41" i="5"/>
  <c r="N41" i="5"/>
  <c r="M41" i="5"/>
  <c r="L41" i="5"/>
  <c r="K41" i="5"/>
  <c r="J41" i="5"/>
  <c r="I41" i="5"/>
  <c r="G41" i="5"/>
  <c r="F41" i="5"/>
  <c r="E41" i="5"/>
  <c r="Q40" i="5"/>
  <c r="P40" i="5"/>
  <c r="O40" i="5"/>
  <c r="N40" i="5"/>
  <c r="M40" i="5"/>
  <c r="L40" i="5"/>
  <c r="K40" i="5"/>
  <c r="J40" i="5"/>
  <c r="I40" i="5"/>
  <c r="G40" i="5"/>
  <c r="F40" i="5"/>
  <c r="E40" i="5"/>
  <c r="Q39" i="5"/>
  <c r="P39" i="5"/>
  <c r="O39" i="5"/>
  <c r="N39" i="5"/>
  <c r="M39" i="5"/>
  <c r="L39" i="5"/>
  <c r="K39" i="5"/>
  <c r="J39" i="5"/>
  <c r="I39" i="5"/>
  <c r="G39" i="5"/>
  <c r="F39" i="5"/>
  <c r="E39" i="5"/>
  <c r="Q38" i="5"/>
  <c r="P38" i="5"/>
  <c r="O38" i="5"/>
  <c r="N38" i="5"/>
  <c r="M38" i="5"/>
  <c r="L38" i="5"/>
  <c r="K38" i="5"/>
  <c r="J38" i="5"/>
  <c r="I38" i="5"/>
  <c r="G38" i="5"/>
  <c r="F38" i="5"/>
  <c r="E38" i="5"/>
  <c r="Q63" i="4"/>
  <c r="Q36" i="5"/>
  <c r="P63" i="4"/>
  <c r="P36" i="5"/>
  <c r="O63" i="4"/>
  <c r="O36" i="5"/>
  <c r="N63" i="4"/>
  <c r="N36" i="5"/>
  <c r="M63" i="4"/>
  <c r="M36" i="5"/>
  <c r="L63" i="4"/>
  <c r="L36" i="5"/>
  <c r="K63" i="4"/>
  <c r="K36" i="5"/>
  <c r="J63" i="4"/>
  <c r="J36" i="5"/>
  <c r="I63" i="4"/>
  <c r="I36" i="5"/>
  <c r="G140" i="4"/>
  <c r="G63" i="4"/>
  <c r="G36" i="5"/>
  <c r="F140" i="4"/>
  <c r="F63" i="4"/>
  <c r="F36" i="5"/>
  <c r="D140" i="4"/>
  <c r="D63" i="4"/>
  <c r="D36" i="5"/>
  <c r="E140" i="4"/>
  <c r="E63" i="4"/>
  <c r="E36" i="5"/>
  <c r="B36" i="5"/>
  <c r="D41" i="5"/>
  <c r="D40" i="5"/>
  <c r="D39" i="5"/>
  <c r="D38" i="5"/>
  <c r="G134" i="4"/>
  <c r="G33" i="5"/>
  <c r="F134" i="4"/>
  <c r="F33" i="5"/>
  <c r="E134" i="4"/>
  <c r="E33" i="5"/>
  <c r="D134" i="4"/>
  <c r="D33" i="5"/>
  <c r="B33" i="5"/>
  <c r="G53" i="4"/>
  <c r="F53" i="4"/>
  <c r="E53" i="4"/>
  <c r="G50" i="4"/>
  <c r="F50" i="4"/>
  <c r="E50" i="4"/>
  <c r="D50" i="4"/>
  <c r="B30" i="5"/>
  <c r="Q44" i="4"/>
  <c r="P44" i="4"/>
  <c r="O44" i="4"/>
  <c r="N44" i="4"/>
  <c r="M44" i="4"/>
  <c r="L44" i="4"/>
  <c r="K44" i="4"/>
  <c r="J44" i="4"/>
  <c r="G44" i="4"/>
  <c r="F44" i="4"/>
  <c r="E44" i="4"/>
  <c r="E35" i="4"/>
  <c r="E112" i="4"/>
  <c r="E25" i="5"/>
  <c r="E40" i="4"/>
  <c r="Q40" i="4"/>
  <c r="P40" i="4"/>
  <c r="O40" i="4"/>
  <c r="N40" i="4"/>
  <c r="M40" i="4"/>
  <c r="L40" i="4"/>
  <c r="K40" i="4"/>
  <c r="J40" i="4"/>
  <c r="G40" i="4"/>
  <c r="D40" i="4"/>
  <c r="F40" i="4"/>
  <c r="B26" i="5"/>
  <c r="Q35" i="4"/>
  <c r="Q25" i="5"/>
  <c r="P35" i="4"/>
  <c r="P25" i="5"/>
  <c r="O35" i="4"/>
  <c r="O25" i="5"/>
  <c r="N35" i="4"/>
  <c r="N25" i="5"/>
  <c r="M35" i="4"/>
  <c r="M25" i="5"/>
  <c r="L35" i="4"/>
  <c r="L25" i="5"/>
  <c r="D35" i="4"/>
  <c r="D112" i="4"/>
  <c r="D25" i="5"/>
  <c r="F35" i="4"/>
  <c r="F112" i="4"/>
  <c r="F25" i="5"/>
  <c r="G35" i="4"/>
  <c r="G112" i="4"/>
  <c r="G25" i="5"/>
  <c r="J35" i="4"/>
  <c r="J25" i="5"/>
  <c r="K35" i="4"/>
  <c r="K25" i="5"/>
  <c r="B25" i="5"/>
  <c r="D53" i="4"/>
  <c r="D44" i="4"/>
  <c r="Q22" i="5"/>
  <c r="P22" i="5"/>
  <c r="O22" i="5"/>
  <c r="N22" i="5"/>
  <c r="M22" i="5"/>
  <c r="L22" i="5"/>
  <c r="K22" i="5"/>
  <c r="J22" i="5"/>
  <c r="I22" i="5"/>
  <c r="H22" i="5"/>
  <c r="D22" i="5"/>
  <c r="E22" i="5"/>
  <c r="F22" i="5"/>
  <c r="G22" i="5"/>
  <c r="B22" i="5"/>
  <c r="Q21" i="5"/>
  <c r="P21" i="5"/>
  <c r="O21" i="5"/>
  <c r="N21" i="5"/>
  <c r="M21" i="5"/>
  <c r="L21" i="5"/>
  <c r="K21" i="5"/>
  <c r="J21" i="5"/>
  <c r="I21" i="5"/>
  <c r="H21" i="5"/>
  <c r="G21" i="5"/>
  <c r="F21" i="5"/>
  <c r="E21" i="5"/>
  <c r="D21" i="5"/>
  <c r="B21" i="5"/>
  <c r="Q18" i="5"/>
  <c r="P18" i="5"/>
  <c r="O18" i="5"/>
  <c r="N18" i="5"/>
  <c r="M18" i="5"/>
  <c r="L18" i="5"/>
  <c r="K18" i="5"/>
  <c r="J18" i="5"/>
  <c r="I18" i="5"/>
  <c r="H18" i="5"/>
  <c r="G18" i="5"/>
  <c r="F18" i="5"/>
  <c r="E18" i="5"/>
  <c r="B18" i="5"/>
  <c r="Q16" i="5"/>
  <c r="P16" i="5"/>
  <c r="O16" i="5"/>
  <c r="N16" i="5"/>
  <c r="M16" i="5"/>
  <c r="L16" i="5"/>
  <c r="K16" i="5"/>
  <c r="J16" i="5"/>
  <c r="I16" i="5"/>
  <c r="H16" i="5"/>
  <c r="G16" i="5"/>
  <c r="F16" i="5"/>
  <c r="E16" i="5"/>
  <c r="Q15" i="5"/>
  <c r="P15" i="5"/>
  <c r="O15" i="5"/>
  <c r="N15" i="5"/>
  <c r="M15" i="5"/>
  <c r="L15" i="5"/>
  <c r="K15" i="5"/>
  <c r="J15" i="5"/>
  <c r="I15" i="5"/>
  <c r="H15" i="5"/>
  <c r="G15" i="5"/>
  <c r="F15" i="5"/>
  <c r="E15" i="5"/>
  <c r="Q13" i="5"/>
  <c r="P13" i="5"/>
  <c r="O13" i="5"/>
  <c r="N13" i="5"/>
  <c r="M13" i="5"/>
  <c r="L13" i="5"/>
  <c r="K13" i="5"/>
  <c r="J13" i="5"/>
  <c r="I13" i="5"/>
  <c r="H13" i="5"/>
  <c r="G13" i="5"/>
  <c r="F13" i="5"/>
  <c r="E13" i="5"/>
  <c r="Q12" i="5"/>
  <c r="P12" i="5"/>
  <c r="O12" i="5"/>
  <c r="N12" i="5"/>
  <c r="M12" i="5"/>
  <c r="L12" i="5"/>
  <c r="K12" i="5"/>
  <c r="J12" i="5"/>
  <c r="I12" i="5"/>
  <c r="H12" i="5"/>
  <c r="G12" i="5"/>
  <c r="F12" i="5"/>
  <c r="E12" i="5"/>
  <c r="Q17" i="4"/>
  <c r="Q94" i="4"/>
  <c r="Q11" i="5"/>
  <c r="P17" i="4"/>
  <c r="P94" i="4"/>
  <c r="P11" i="5"/>
  <c r="O17" i="4"/>
  <c r="O94" i="4"/>
  <c r="O11" i="5"/>
  <c r="N17" i="4"/>
  <c r="N94" i="4"/>
  <c r="N11" i="5"/>
  <c r="M17" i="4"/>
  <c r="M94" i="4"/>
  <c r="M11" i="5"/>
  <c r="L17" i="4"/>
  <c r="L94" i="4"/>
  <c r="L11" i="5"/>
  <c r="K17" i="4"/>
  <c r="K94" i="4"/>
  <c r="K11" i="5"/>
  <c r="J17" i="4"/>
  <c r="J11" i="5"/>
  <c r="I17" i="4"/>
  <c r="I94" i="4"/>
  <c r="I11" i="5"/>
  <c r="D17" i="4"/>
  <c r="D94" i="4"/>
  <c r="D11" i="5"/>
  <c r="E17" i="4"/>
  <c r="E94" i="4"/>
  <c r="E11" i="5"/>
  <c r="F17" i="4"/>
  <c r="F94" i="4"/>
  <c r="F11" i="5"/>
  <c r="G17" i="4"/>
  <c r="G94" i="4"/>
  <c r="G11" i="5"/>
  <c r="H17" i="4"/>
  <c r="H11" i="5"/>
  <c r="B11" i="5"/>
  <c r="Q14" i="4"/>
  <c r="Q91" i="4"/>
  <c r="Q10" i="5"/>
  <c r="P14" i="4"/>
  <c r="P91" i="4"/>
  <c r="P10" i="5"/>
  <c r="O14" i="4"/>
  <c r="O91" i="4"/>
  <c r="O10" i="5"/>
  <c r="N14" i="4"/>
  <c r="N91" i="4"/>
  <c r="N10" i="5"/>
  <c r="M14" i="4"/>
  <c r="M91" i="4"/>
  <c r="M10" i="5"/>
  <c r="L14" i="4"/>
  <c r="L91" i="4"/>
  <c r="L10" i="5"/>
  <c r="K14" i="4"/>
  <c r="K91" i="4"/>
  <c r="K10" i="5"/>
  <c r="J14" i="4"/>
  <c r="J10" i="5"/>
  <c r="I14" i="4"/>
  <c r="I91" i="4"/>
  <c r="I10" i="5"/>
  <c r="H14" i="4"/>
  <c r="H10" i="5"/>
  <c r="G14" i="4"/>
  <c r="G91" i="4"/>
  <c r="G10" i="5"/>
  <c r="F14" i="4"/>
  <c r="F91" i="4"/>
  <c r="F10" i="5"/>
  <c r="D14" i="4"/>
  <c r="D91" i="4"/>
  <c r="D10" i="5"/>
  <c r="E14" i="4"/>
  <c r="E91" i="4"/>
  <c r="E10" i="5"/>
  <c r="B10" i="5"/>
  <c r="D16" i="5"/>
  <c r="D15" i="5"/>
  <c r="D13" i="5"/>
  <c r="D12" i="5"/>
  <c r="Q11" i="4"/>
  <c r="Q88" i="4"/>
  <c r="Q9" i="5"/>
  <c r="P11" i="4"/>
  <c r="P88" i="4"/>
  <c r="P9" i="5"/>
  <c r="O11" i="4"/>
  <c r="O88" i="4"/>
  <c r="O9" i="5"/>
  <c r="N11" i="4"/>
  <c r="N88" i="4"/>
  <c r="N9" i="5"/>
  <c r="M11" i="4"/>
  <c r="M88" i="4"/>
  <c r="M9" i="5"/>
  <c r="L11" i="4"/>
  <c r="L88" i="4"/>
  <c r="L9" i="5"/>
  <c r="K11" i="4"/>
  <c r="K88" i="4"/>
  <c r="K9" i="5"/>
  <c r="J11" i="4"/>
  <c r="J9" i="5"/>
  <c r="I11" i="4"/>
  <c r="I88" i="4"/>
  <c r="I9" i="5"/>
  <c r="H11" i="4"/>
  <c r="H9" i="5"/>
  <c r="G11" i="4"/>
  <c r="G88" i="4"/>
  <c r="G9" i="5"/>
  <c r="F11" i="4"/>
  <c r="F88" i="4"/>
  <c r="F9" i="5"/>
  <c r="D11" i="4"/>
  <c r="D88" i="4"/>
  <c r="D9" i="5"/>
  <c r="E11" i="4"/>
  <c r="E88" i="4"/>
  <c r="E9" i="5"/>
  <c r="B9" i="5"/>
  <c r="Q8" i="4"/>
  <c r="Q85" i="4"/>
  <c r="Q8" i="5"/>
  <c r="P8" i="4"/>
  <c r="P85" i="4"/>
  <c r="P8" i="5"/>
  <c r="O8" i="4"/>
  <c r="O85" i="4"/>
  <c r="O8" i="5"/>
  <c r="N8" i="4"/>
  <c r="N85" i="4"/>
  <c r="N8" i="5"/>
  <c r="M8" i="4"/>
  <c r="M85" i="4"/>
  <c r="M8" i="5"/>
  <c r="L8" i="4"/>
  <c r="L85" i="4"/>
  <c r="L8" i="5"/>
  <c r="K8" i="4"/>
  <c r="K85" i="4"/>
  <c r="K8" i="5"/>
  <c r="J8" i="4"/>
  <c r="J8" i="5"/>
  <c r="I8" i="4"/>
  <c r="I85" i="4"/>
  <c r="I8" i="5"/>
  <c r="H8" i="4"/>
  <c r="H8" i="5"/>
  <c r="G8" i="4"/>
  <c r="G85" i="4"/>
  <c r="G8" i="5"/>
  <c r="F8" i="4"/>
  <c r="F85" i="4"/>
  <c r="F8" i="5"/>
  <c r="E8" i="4"/>
  <c r="E85" i="4"/>
  <c r="E8" i="5"/>
  <c r="D8" i="4"/>
  <c r="D85" i="4"/>
  <c r="D8" i="5"/>
  <c r="B8" i="5"/>
  <c r="G163" i="4"/>
  <c r="F163" i="4"/>
  <c r="E163" i="4"/>
  <c r="D163" i="4"/>
  <c r="G161" i="4"/>
  <c r="F161" i="4"/>
  <c r="E161" i="4"/>
  <c r="D161" i="4"/>
  <c r="Q168" i="4"/>
  <c r="P168" i="4"/>
  <c r="O168" i="4"/>
  <c r="N168" i="4"/>
  <c r="M168" i="4"/>
  <c r="L168" i="4"/>
  <c r="K168" i="4"/>
  <c r="J168" i="4"/>
  <c r="I168" i="4"/>
  <c r="H168" i="4"/>
  <c r="G168" i="4"/>
  <c r="F168" i="4"/>
  <c r="E168" i="4"/>
  <c r="Q167" i="4"/>
  <c r="P167" i="4"/>
  <c r="O167" i="4"/>
  <c r="N167" i="4"/>
  <c r="M167" i="4"/>
  <c r="L167" i="4"/>
  <c r="K167" i="4"/>
  <c r="J167" i="4"/>
  <c r="I167" i="4"/>
  <c r="H167" i="4"/>
  <c r="G167" i="4"/>
  <c r="F167" i="4"/>
  <c r="E167" i="4"/>
  <c r="D168" i="4"/>
  <c r="D167" i="4"/>
  <c r="G172" i="4"/>
  <c r="F172" i="4"/>
  <c r="D172" i="4"/>
  <c r="E9" i="7"/>
  <c r="G9" i="7"/>
  <c r="K15" i="7"/>
  <c r="L15" i="7"/>
  <c r="M15" i="7"/>
  <c r="Q15" i="7"/>
  <c r="D15" i="7"/>
  <c r="D16" i="7"/>
  <c r="D17" i="7"/>
  <c r="C74" i="6"/>
  <c r="D74" i="6"/>
  <c r="E74" i="6"/>
  <c r="F74" i="6"/>
  <c r="G74" i="6"/>
  <c r="H74" i="6"/>
  <c r="I74" i="6"/>
  <c r="J74" i="6"/>
  <c r="K74" i="6"/>
  <c r="L74" i="6"/>
  <c r="M74" i="6"/>
  <c r="N74" i="6"/>
  <c r="O74" i="6"/>
  <c r="B57" i="5"/>
  <c r="B55" i="5"/>
  <c r="G35" i="5"/>
  <c r="F35" i="5"/>
  <c r="D35" i="5"/>
  <c r="B27" i="5"/>
  <c r="B16" i="5"/>
  <c r="C179" i="4"/>
  <c r="D178" i="4"/>
  <c r="D104" i="4"/>
  <c r="D110" i="4"/>
  <c r="D133" i="4"/>
  <c r="D139" i="4"/>
  <c r="D151" i="4"/>
  <c r="E6" i="7"/>
  <c r="D173" i="4"/>
  <c r="D169" i="4"/>
  <c r="D174" i="4"/>
  <c r="E104" i="4"/>
  <c r="E27" i="4"/>
  <c r="E19" i="5"/>
  <c r="E133" i="4"/>
  <c r="E139" i="4"/>
  <c r="E151" i="4"/>
  <c r="F6" i="7"/>
  <c r="E169" i="4"/>
  <c r="F104" i="4"/>
  <c r="F110" i="4"/>
  <c r="G5" i="7"/>
  <c r="F133" i="4"/>
  <c r="F139" i="4"/>
  <c r="F151" i="4"/>
  <c r="G6" i="7"/>
  <c r="F173" i="4"/>
  <c r="F169" i="4"/>
  <c r="F174" i="4"/>
  <c r="G104" i="4"/>
  <c r="G110" i="4"/>
  <c r="G133" i="4"/>
  <c r="G139" i="4"/>
  <c r="G151" i="4"/>
  <c r="G153" i="4"/>
  <c r="H6" i="7"/>
  <c r="G173" i="4"/>
  <c r="G169" i="4"/>
  <c r="G174" i="4"/>
  <c r="H169" i="4"/>
  <c r="H174" i="4"/>
  <c r="H175" i="4"/>
  <c r="I104" i="4"/>
  <c r="I110" i="4"/>
  <c r="I169" i="4"/>
  <c r="I174" i="4"/>
  <c r="I175" i="4"/>
  <c r="J153" i="4"/>
  <c r="J177" i="4"/>
  <c r="J169" i="4"/>
  <c r="J174" i="4"/>
  <c r="J175" i="4"/>
  <c r="K104" i="4"/>
  <c r="K110" i="4"/>
  <c r="L5" i="7"/>
  <c r="K169" i="4"/>
  <c r="K174" i="4"/>
  <c r="K175" i="4"/>
  <c r="L104" i="4"/>
  <c r="L110" i="4"/>
  <c r="L169" i="4"/>
  <c r="L174" i="4"/>
  <c r="L175" i="4"/>
  <c r="M104" i="4"/>
  <c r="M27" i="4"/>
  <c r="M19" i="5"/>
  <c r="M169" i="4"/>
  <c r="M174" i="4"/>
  <c r="M175" i="4"/>
  <c r="N104" i="4"/>
  <c r="N110" i="4"/>
  <c r="N169" i="4"/>
  <c r="N174" i="4"/>
  <c r="N175" i="4"/>
  <c r="O104" i="4"/>
  <c r="O110" i="4"/>
  <c r="O169" i="4"/>
  <c r="O174" i="4"/>
  <c r="O175" i="4"/>
  <c r="P104" i="4"/>
  <c r="P110" i="4"/>
  <c r="P169" i="4"/>
  <c r="P174" i="4"/>
  <c r="P175" i="4"/>
  <c r="Q104" i="4"/>
  <c r="Q110" i="4"/>
  <c r="Q153" i="4"/>
  <c r="Q177" i="4"/>
  <c r="Q169" i="4"/>
  <c r="Q174" i="4"/>
  <c r="Q175" i="4"/>
  <c r="B161" i="4"/>
  <c r="B163" i="4"/>
  <c r="B169" i="4"/>
  <c r="B168" i="4"/>
  <c r="B167" i="4"/>
  <c r="B152" i="4"/>
  <c r="B150" i="4"/>
  <c r="B149" i="4"/>
  <c r="B148" i="4"/>
  <c r="B147" i="4"/>
  <c r="B146" i="4"/>
  <c r="B145" i="4"/>
  <c r="B144" i="4"/>
  <c r="B143" i="4"/>
  <c r="B140" i="4"/>
  <c r="B139" i="4"/>
  <c r="B138" i="4"/>
  <c r="B134" i="4"/>
  <c r="B133" i="4"/>
  <c r="B130" i="4"/>
  <c r="B127" i="4"/>
  <c r="B124" i="4"/>
  <c r="B121" i="4"/>
  <c r="B120" i="4"/>
  <c r="B117" i="4"/>
  <c r="B112" i="4"/>
  <c r="B109" i="4"/>
  <c r="B108" i="4"/>
  <c r="B107" i="4"/>
  <c r="B103" i="4"/>
  <c r="B102" i="4"/>
  <c r="B101" i="4"/>
  <c r="B100" i="4"/>
  <c r="B99" i="4"/>
  <c r="B98" i="4"/>
  <c r="B97" i="4"/>
  <c r="B94" i="4"/>
  <c r="B91" i="4"/>
  <c r="B88" i="4"/>
  <c r="B85" i="4"/>
  <c r="Q27" i="4"/>
  <c r="Q19" i="5"/>
  <c r="Q33" i="4"/>
  <c r="Q56" i="4"/>
  <c r="Q74" i="4"/>
  <c r="Q76" i="4"/>
  <c r="Q57" i="4"/>
  <c r="Q62" i="4"/>
  <c r="P27" i="4"/>
  <c r="P33" i="4"/>
  <c r="P56" i="4"/>
  <c r="P74" i="4"/>
  <c r="P76" i="4"/>
  <c r="P57" i="4"/>
  <c r="P62" i="4"/>
  <c r="O27" i="4"/>
  <c r="O33" i="4"/>
  <c r="O56" i="4"/>
  <c r="O74" i="4"/>
  <c r="O76" i="4"/>
  <c r="O57" i="4"/>
  <c r="O62" i="4"/>
  <c r="N27" i="4"/>
  <c r="N33" i="4"/>
  <c r="N56" i="4"/>
  <c r="N74" i="4"/>
  <c r="N76" i="4"/>
  <c r="N57" i="4"/>
  <c r="N62" i="4"/>
  <c r="M33" i="4"/>
  <c r="M56" i="4"/>
  <c r="M74" i="4"/>
  <c r="M76" i="4"/>
  <c r="M57" i="4"/>
  <c r="M62" i="4"/>
  <c r="L27" i="4"/>
  <c r="L19" i="5"/>
  <c r="L33" i="4"/>
  <c r="L56" i="4"/>
  <c r="L57" i="4"/>
  <c r="L62" i="4"/>
  <c r="L74" i="4"/>
  <c r="K27" i="4"/>
  <c r="K33" i="4"/>
  <c r="K56" i="4"/>
  <c r="K57" i="4"/>
  <c r="K62" i="4"/>
  <c r="K74" i="4"/>
  <c r="J27" i="4"/>
  <c r="J33" i="4"/>
  <c r="J56" i="4"/>
  <c r="J57" i="4"/>
  <c r="J62" i="4"/>
  <c r="J74" i="4"/>
  <c r="I27" i="4"/>
  <c r="I19" i="5"/>
  <c r="I33" i="4"/>
  <c r="I56" i="4"/>
  <c r="I74" i="4"/>
  <c r="I76" i="4"/>
  <c r="I57" i="4"/>
  <c r="I62" i="4"/>
  <c r="H27" i="4"/>
  <c r="H33" i="4"/>
  <c r="H56" i="4"/>
  <c r="H74" i="4"/>
  <c r="H76" i="4"/>
  <c r="H57" i="4"/>
  <c r="H62" i="4"/>
  <c r="G27" i="4"/>
  <c r="G33" i="4"/>
  <c r="G56" i="4"/>
  <c r="G74" i="4"/>
  <c r="G76" i="4"/>
  <c r="G57" i="4"/>
  <c r="G62" i="4"/>
  <c r="F27" i="4"/>
  <c r="F19" i="5"/>
  <c r="F33" i="4"/>
  <c r="F56" i="4"/>
  <c r="F57" i="4"/>
  <c r="F62" i="4"/>
  <c r="F74" i="4"/>
  <c r="E33" i="4"/>
  <c r="E56" i="4"/>
  <c r="E57" i="4"/>
  <c r="E62" i="4"/>
  <c r="E74" i="4"/>
  <c r="D27" i="4"/>
  <c r="D19" i="5"/>
  <c r="D33" i="4"/>
  <c r="D56" i="4"/>
  <c r="D57" i="4"/>
  <c r="D62" i="4"/>
  <c r="D74" i="4"/>
  <c r="B74" i="4"/>
  <c r="B75" i="4"/>
  <c r="B73" i="4"/>
  <c r="B72" i="4"/>
  <c r="B71" i="4"/>
  <c r="B69" i="4"/>
  <c r="B68" i="4"/>
  <c r="B66" i="4"/>
  <c r="B63" i="4"/>
  <c r="B62" i="4"/>
  <c r="B61" i="4"/>
  <c r="B57" i="4"/>
  <c r="B56" i="4"/>
  <c r="B53" i="4"/>
  <c r="B50" i="4"/>
  <c r="B47" i="4"/>
  <c r="B44" i="4"/>
  <c r="B43" i="4"/>
  <c r="B40" i="4"/>
  <c r="B35" i="4"/>
  <c r="B32" i="4"/>
  <c r="B31" i="4"/>
  <c r="B30" i="4"/>
  <c r="B26" i="4"/>
  <c r="B25" i="4"/>
  <c r="B24" i="4"/>
  <c r="B23" i="4"/>
  <c r="B22" i="4"/>
  <c r="B21" i="4"/>
  <c r="B20" i="4"/>
  <c r="B17" i="4"/>
  <c r="B14" i="4"/>
  <c r="B11" i="4"/>
  <c r="B8" i="4"/>
  <c r="C53" i="3"/>
  <c r="E48" i="2"/>
  <c r="H48" i="2"/>
  <c r="I48" i="2"/>
  <c r="C47" i="3"/>
  <c r="E47" i="2"/>
  <c r="H47" i="2"/>
  <c r="I47" i="2"/>
  <c r="C46" i="3"/>
  <c r="E45" i="2"/>
  <c r="H45" i="2"/>
  <c r="I45" i="2"/>
  <c r="C44" i="3"/>
  <c r="E44" i="2"/>
  <c r="H44" i="2"/>
  <c r="I44" i="2"/>
  <c r="C43" i="3"/>
  <c r="E43" i="2"/>
  <c r="H43" i="2"/>
  <c r="I43" i="2"/>
  <c r="C42" i="3"/>
  <c r="E42" i="2"/>
  <c r="H42" i="2"/>
  <c r="I42" i="2"/>
  <c r="C41" i="3"/>
  <c r="E41" i="2"/>
  <c r="H41" i="2"/>
  <c r="I41" i="2"/>
  <c r="C40" i="3"/>
  <c r="E40" i="2"/>
  <c r="H40" i="2"/>
  <c r="I40" i="2"/>
  <c r="C39" i="3"/>
  <c r="E38" i="2"/>
  <c r="H38" i="2"/>
  <c r="I38" i="2"/>
  <c r="C37" i="3"/>
  <c r="E31" i="2"/>
  <c r="H31" i="2"/>
  <c r="I31" i="2"/>
  <c r="C30" i="3"/>
  <c r="E29" i="2"/>
  <c r="H29" i="2"/>
  <c r="I29" i="2"/>
  <c r="C28" i="3"/>
  <c r="E17" i="2"/>
  <c r="H17" i="2"/>
  <c r="I17" i="2"/>
  <c r="C16" i="3"/>
  <c r="E16" i="2"/>
  <c r="H16" i="2"/>
  <c r="I16" i="2"/>
  <c r="C15" i="3"/>
  <c r="C13" i="3"/>
  <c r="C10" i="3"/>
  <c r="C9" i="3"/>
  <c r="D90" i="3"/>
  <c r="D89" i="3"/>
  <c r="D88" i="3"/>
  <c r="I87" i="3"/>
  <c r="H87" i="3"/>
  <c r="G87" i="3"/>
  <c r="F87" i="3"/>
  <c r="D87" i="3"/>
  <c r="E84" i="3"/>
  <c r="C84" i="3"/>
  <c r="J82" i="3"/>
  <c r="J81" i="3"/>
  <c r="B78" i="3"/>
  <c r="J75" i="3"/>
  <c r="J74" i="3"/>
  <c r="J72" i="3"/>
  <c r="J68" i="3"/>
  <c r="J55" i="3"/>
  <c r="J54" i="3"/>
  <c r="D53" i="3"/>
  <c r="J53" i="3"/>
  <c r="D47" i="3"/>
  <c r="J47" i="3"/>
  <c r="D46" i="3"/>
  <c r="J46" i="3" s="1"/>
  <c r="J45" i="3"/>
  <c r="D43" i="3"/>
  <c r="J43" i="3" s="1"/>
  <c r="D42" i="3"/>
  <c r="J42" i="3" s="1"/>
  <c r="D41" i="3"/>
  <c r="J41" i="3" s="1"/>
  <c r="D40" i="3"/>
  <c r="J40" i="3"/>
  <c r="D39" i="3"/>
  <c r="J39" i="3"/>
  <c r="J38" i="3"/>
  <c r="J33" i="3"/>
  <c r="J32" i="3"/>
  <c r="J31" i="3"/>
  <c r="D30" i="3"/>
  <c r="J30" i="3"/>
  <c r="J29" i="3"/>
  <c r="D28" i="3"/>
  <c r="J28" i="3" s="1"/>
  <c r="D22" i="3"/>
  <c r="J22" i="3" s="1"/>
  <c r="D21" i="3"/>
  <c r="J21" i="3"/>
  <c r="D20" i="3"/>
  <c r="J20" i="3"/>
  <c r="D19" i="3"/>
  <c r="J19" i="3" s="1"/>
  <c r="D18" i="3"/>
  <c r="J18" i="3" s="1"/>
  <c r="J17" i="3"/>
  <c r="D16" i="3"/>
  <c r="J16" i="3"/>
  <c r="D15" i="3"/>
  <c r="J15" i="3" s="1"/>
  <c r="J14" i="3"/>
  <c r="D13" i="3"/>
  <c r="J13" i="3" s="1"/>
  <c r="D10" i="3"/>
  <c r="J10" i="3" s="1"/>
  <c r="D9" i="3"/>
  <c r="J9" i="3" s="1"/>
  <c r="C75" i="2"/>
  <c r="D73" i="2"/>
  <c r="E54" i="2"/>
  <c r="H54" i="2"/>
  <c r="I54" i="2"/>
  <c r="J15" i="7"/>
  <c r="C67" i="6"/>
  <c r="E67" i="6"/>
  <c r="C63" i="6"/>
  <c r="E63" i="6"/>
  <c r="C59" i="6"/>
  <c r="E59" i="6"/>
  <c r="C55" i="6"/>
  <c r="E55" i="6"/>
  <c r="C51" i="6"/>
  <c r="E51" i="6"/>
  <c r="C47" i="6"/>
  <c r="E47" i="6"/>
  <c r="C43" i="6"/>
  <c r="E43" i="6"/>
  <c r="C39" i="6"/>
  <c r="E39" i="6"/>
  <c r="E69" i="6"/>
  <c r="P72" i="6"/>
  <c r="C66" i="6"/>
  <c r="E66" i="6"/>
  <c r="C62" i="6"/>
  <c r="E62" i="6"/>
  <c r="C58" i="6"/>
  <c r="E58" i="6"/>
  <c r="C54" i="6"/>
  <c r="E54" i="6"/>
  <c r="C50" i="6"/>
  <c r="E50" i="6"/>
  <c r="C46" i="6"/>
  <c r="E46" i="6"/>
  <c r="C42" i="6"/>
  <c r="E42" i="6"/>
  <c r="C65" i="6"/>
  <c r="E65" i="6"/>
  <c r="C61" i="6"/>
  <c r="E61" i="6"/>
  <c r="C57" i="6"/>
  <c r="E57" i="6"/>
  <c r="C53" i="6"/>
  <c r="E53" i="6"/>
  <c r="C49" i="6"/>
  <c r="E49" i="6"/>
  <c r="C45" i="6"/>
  <c r="E45" i="6"/>
  <c r="C41" i="6"/>
  <c r="E41" i="6"/>
  <c r="C68" i="6"/>
  <c r="E68" i="6"/>
  <c r="C64" i="6"/>
  <c r="E64" i="6"/>
  <c r="C60" i="6"/>
  <c r="E60" i="6"/>
  <c r="C56" i="6"/>
  <c r="E56" i="6"/>
  <c r="C52" i="6"/>
  <c r="E52" i="6"/>
  <c r="C48" i="6"/>
  <c r="E48" i="6"/>
  <c r="C44" i="6"/>
  <c r="E44" i="6"/>
  <c r="B28" i="5"/>
  <c r="E35" i="5"/>
  <c r="B35" i="5"/>
  <c r="B31" i="5"/>
  <c r="B46" i="5"/>
  <c r="B41" i="5"/>
  <c r="B32" i="5"/>
  <c r="B14" i="5"/>
  <c r="C6" i="7"/>
  <c r="K7" i="7"/>
  <c r="K10" i="7"/>
  <c r="D153" i="4"/>
  <c r="L7" i="7"/>
  <c r="L16" i="7"/>
  <c r="I7" i="7"/>
  <c r="I16" i="7"/>
  <c r="B151" i="4"/>
  <c r="G7" i="7"/>
  <c r="G10" i="7"/>
  <c r="B38" i="5"/>
  <c r="B39" i="5"/>
  <c r="B40" i="5"/>
  <c r="Q11" i="6"/>
  <c r="P5" i="7"/>
  <c r="P7" i="7"/>
  <c r="P10" i="7"/>
  <c r="O153" i="4"/>
  <c r="O177" i="4"/>
  <c r="J5" i="7"/>
  <c r="J7" i="7"/>
  <c r="J16" i="7"/>
  <c r="I153" i="4"/>
  <c r="I177" i="4"/>
  <c r="Q5" i="7"/>
  <c r="Q7" i="7"/>
  <c r="P153" i="4"/>
  <c r="P177" i="4"/>
  <c r="O5" i="7"/>
  <c r="O7" i="7"/>
  <c r="O10" i="7"/>
  <c r="N153" i="4"/>
  <c r="N177" i="4"/>
  <c r="M5" i="7"/>
  <c r="M7" i="7"/>
  <c r="M16" i="7"/>
  <c r="L153" i="4"/>
  <c r="L177" i="4"/>
  <c r="H153" i="4"/>
  <c r="H177" i="4"/>
  <c r="E110" i="4"/>
  <c r="F5" i="7"/>
  <c r="F7" i="7"/>
  <c r="M110" i="4"/>
  <c r="B104" i="4"/>
  <c r="B110" i="4"/>
  <c r="R5" i="7"/>
  <c r="R7" i="7"/>
  <c r="R16" i="7"/>
  <c r="B15" i="5"/>
  <c r="K153" i="4"/>
  <c r="K177" i="4"/>
  <c r="L10" i="7"/>
  <c r="J10" i="7"/>
  <c r="Q16" i="7"/>
  <c r="Q10" i="7"/>
  <c r="B12" i="5"/>
  <c r="E5" i="7"/>
  <c r="F153" i="4"/>
  <c r="H5" i="7"/>
  <c r="H7" i="7"/>
  <c r="H10" i="7"/>
  <c r="K9" i="6"/>
  <c r="K11" i="6"/>
  <c r="I9" i="6"/>
  <c r="I11" i="6"/>
  <c r="J9" i="6"/>
  <c r="J11" i="6"/>
  <c r="M9" i="6"/>
  <c r="M11" i="6"/>
  <c r="N9" i="6"/>
  <c r="N11" i="6"/>
  <c r="O9" i="6"/>
  <c r="O11" i="6"/>
  <c r="J76" i="4"/>
  <c r="K76" i="4"/>
  <c r="L76" i="4"/>
  <c r="D76" i="4"/>
  <c r="E76" i="4"/>
  <c r="F76" i="4"/>
  <c r="B76" i="4"/>
  <c r="H9" i="6"/>
  <c r="H11" i="6"/>
  <c r="N19" i="5"/>
  <c r="N6" i="6"/>
  <c r="N8" i="6"/>
  <c r="G19" i="5"/>
  <c r="G23" i="5"/>
  <c r="O19" i="5"/>
  <c r="H19" i="5"/>
  <c r="P19" i="5"/>
  <c r="B27" i="4"/>
  <c r="J19" i="5"/>
  <c r="K19" i="5"/>
  <c r="K6" i="6"/>
  <c r="K8" i="6"/>
  <c r="K12" i="6"/>
  <c r="D23" i="5"/>
  <c r="E23" i="5"/>
  <c r="M6" i="6"/>
  <c r="M8" i="6"/>
  <c r="M12" i="6"/>
  <c r="F23" i="5"/>
  <c r="B33" i="4"/>
  <c r="I6" i="6"/>
  <c r="I8" i="6"/>
  <c r="B13" i="5"/>
  <c r="R10" i="7"/>
  <c r="P74" i="6"/>
  <c r="Q74" i="6"/>
  <c r="R74" i="6"/>
  <c r="S74" i="6"/>
  <c r="T74" i="6"/>
  <c r="U74" i="6"/>
  <c r="V74" i="6"/>
  <c r="W74" i="6"/>
  <c r="X74" i="6"/>
  <c r="Y74" i="6"/>
  <c r="Z74" i="6"/>
  <c r="AA74" i="6"/>
  <c r="AB74" i="6"/>
  <c r="AC74" i="6"/>
  <c r="AD74" i="6"/>
  <c r="AE74" i="6"/>
  <c r="AF74" i="6"/>
  <c r="AG74" i="6"/>
  <c r="AH74" i="6"/>
  <c r="AI74" i="6"/>
  <c r="AJ74" i="6"/>
  <c r="AK74" i="6"/>
  <c r="AL74" i="6"/>
  <c r="AM74" i="6"/>
  <c r="AN74" i="6"/>
  <c r="AO74" i="6"/>
  <c r="L9" i="6"/>
  <c r="L11" i="6"/>
  <c r="L47" i="5"/>
  <c r="F9" i="6"/>
  <c r="F11" i="6"/>
  <c r="L6" i="6"/>
  <c r="L8" i="6"/>
  <c r="L12" i="6"/>
  <c r="J75" i="6"/>
  <c r="J77" i="6"/>
  <c r="P9" i="6"/>
  <c r="P11" i="6"/>
  <c r="F47" i="5"/>
  <c r="P16" i="7"/>
  <c r="K16" i="7"/>
  <c r="Q47" i="5"/>
  <c r="M10" i="7"/>
  <c r="I10" i="7"/>
  <c r="O16" i="7"/>
  <c r="B19" i="5"/>
  <c r="E153" i="4"/>
  <c r="N5" i="7"/>
  <c r="N7" i="7"/>
  <c r="M153" i="4"/>
  <c r="M177" i="4"/>
  <c r="I47" i="5"/>
  <c r="F6" i="6"/>
  <c r="F8" i="6"/>
  <c r="E6" i="6"/>
  <c r="E8" i="6"/>
  <c r="E7" i="7"/>
  <c r="E10" i="7"/>
  <c r="P47" i="5"/>
  <c r="P6" i="6"/>
  <c r="P8" i="6"/>
  <c r="P12" i="6"/>
  <c r="D47" i="5"/>
  <c r="B45" i="5"/>
  <c r="D9" i="6"/>
  <c r="I12" i="6"/>
  <c r="G75" i="6"/>
  <c r="G77" i="6"/>
  <c r="N12" i="6"/>
  <c r="L75" i="6"/>
  <c r="L77" i="6"/>
  <c r="J6" i="6"/>
  <c r="J8" i="6"/>
  <c r="J12" i="6"/>
  <c r="J13" i="6"/>
  <c r="J47" i="5"/>
  <c r="O47" i="5"/>
  <c r="K47" i="5"/>
  <c r="G6" i="6"/>
  <c r="G8" i="6"/>
  <c r="N47" i="5"/>
  <c r="G47" i="5"/>
  <c r="M47" i="5"/>
  <c r="H6" i="6"/>
  <c r="H8" i="6"/>
  <c r="H12" i="6"/>
  <c r="H13" i="6"/>
  <c r="B23" i="5"/>
  <c r="D6" i="6"/>
  <c r="H47" i="5"/>
  <c r="O6" i="6"/>
  <c r="O8" i="6"/>
  <c r="O12" i="6"/>
  <c r="O13" i="6"/>
  <c r="K13" i="6"/>
  <c r="I75" i="6"/>
  <c r="I77" i="6"/>
  <c r="Q8" i="6"/>
  <c r="Q12" i="6"/>
  <c r="Q13" i="6"/>
  <c r="N13" i="6"/>
  <c r="M13" i="6"/>
  <c r="K75" i="6"/>
  <c r="K77" i="6"/>
  <c r="F75" i="6"/>
  <c r="F77" i="6"/>
  <c r="E9" i="6"/>
  <c r="G9" i="6"/>
  <c r="G11" i="6"/>
  <c r="G12" i="6"/>
  <c r="L13" i="6"/>
  <c r="E47" i="5"/>
  <c r="F12" i="6"/>
  <c r="D75" i="6"/>
  <c r="D77" i="6"/>
  <c r="M75" i="6"/>
  <c r="M77" i="6"/>
  <c r="B153" i="4"/>
  <c r="C5" i="7"/>
  <c r="C7" i="7"/>
  <c r="N16" i="7"/>
  <c r="N10" i="7"/>
  <c r="I13" i="6"/>
  <c r="B47" i="5"/>
  <c r="P13" i="6"/>
  <c r="N75" i="6"/>
  <c r="N77" i="6"/>
  <c r="B6" i="6"/>
  <c r="D11" i="6"/>
  <c r="H75" i="6"/>
  <c r="H77" i="6"/>
  <c r="D8" i="6"/>
  <c r="B8" i="6"/>
  <c r="B7" i="6"/>
  <c r="O75" i="6"/>
  <c r="E75" i="6"/>
  <c r="E77" i="6"/>
  <c r="G13" i="6"/>
  <c r="F13" i="6"/>
  <c r="B9" i="6"/>
  <c r="D12" i="6"/>
  <c r="B75" i="6"/>
  <c r="B77" i="6"/>
  <c r="AI75" i="6"/>
  <c r="AA75" i="6"/>
  <c r="S75" i="6"/>
  <c r="AF75" i="6"/>
  <c r="AH75" i="6"/>
  <c r="Z75" i="6"/>
  <c r="R75" i="6"/>
  <c r="AO75" i="6"/>
  <c r="AG75" i="6"/>
  <c r="Y75" i="6"/>
  <c r="Q75" i="6"/>
  <c r="P75" i="6"/>
  <c r="AM75" i="6"/>
  <c r="AE75" i="6"/>
  <c r="W75" i="6"/>
  <c r="AN75" i="6"/>
  <c r="AL75" i="6"/>
  <c r="AD75" i="6"/>
  <c r="V75" i="6"/>
  <c r="O77" i="6"/>
  <c r="AK75" i="6"/>
  <c r="AC75" i="6"/>
  <c r="U75" i="6"/>
  <c r="AJ75" i="6"/>
  <c r="AB75" i="6"/>
  <c r="T75" i="6"/>
  <c r="X75" i="6"/>
  <c r="D13" i="6"/>
  <c r="G159" i="4"/>
  <c r="F159" i="4"/>
  <c r="G160" i="4"/>
  <c r="G164" i="4"/>
  <c r="G175" i="4"/>
  <c r="G177" i="4"/>
  <c r="F160" i="4"/>
  <c r="F164" i="4"/>
  <c r="F175" i="4"/>
  <c r="F177" i="4"/>
  <c r="H11" i="7"/>
  <c r="H15" i="7"/>
  <c r="H16" i="7"/>
  <c r="G11" i="7"/>
  <c r="G15" i="7"/>
  <c r="G16" i="7"/>
  <c r="D44" i="3" l="1"/>
  <c r="J44" i="3" s="1"/>
  <c r="H51" i="3"/>
  <c r="H52" i="3" s="1"/>
  <c r="I51" i="3"/>
  <c r="I52" i="3" s="1"/>
  <c r="G52" i="3"/>
  <c r="G67" i="3"/>
  <c r="D51" i="3" l="1"/>
  <c r="J51" i="3" s="1"/>
  <c r="G69" i="3"/>
  <c r="D52" i="3"/>
  <c r="E10" i="6"/>
  <c r="E172" i="4"/>
  <c r="D67" i="3"/>
  <c r="J67" i="3" s="1"/>
  <c r="F8" i="7"/>
  <c r="E51" i="5"/>
  <c r="B51" i="5" s="1"/>
  <c r="I54" i="3" l="1"/>
  <c r="H54" i="3"/>
  <c r="G54" i="3"/>
  <c r="E173" i="4"/>
  <c r="E174" i="4" s="1"/>
  <c r="B172" i="4"/>
  <c r="B173" i="4" s="1"/>
  <c r="B174" i="4" s="1"/>
  <c r="J52" i="3"/>
  <c r="F54" i="3"/>
  <c r="C8" i="7"/>
  <c r="C9" i="7" s="1"/>
  <c r="C10" i="7" s="1"/>
  <c r="F9" i="7"/>
  <c r="F10" i="7" s="1"/>
  <c r="E11" i="6"/>
  <c r="B10" i="6"/>
  <c r="D69" i="3"/>
  <c r="J69" i="3" s="1"/>
  <c r="B11" i="6" l="1"/>
  <c r="C17" i="6" s="1"/>
  <c r="E12" i="6"/>
  <c r="B12" i="6" l="1"/>
  <c r="C75" i="6"/>
  <c r="C77" i="6" s="1"/>
  <c r="E13" i="6"/>
  <c r="B16" i="6"/>
  <c r="D16" i="6" s="1"/>
  <c r="B15" i="6" l="1"/>
  <c r="B13" i="6"/>
  <c r="B17" i="6" l="1"/>
  <c r="D15" i="6"/>
  <c r="C67" i="2" l="1"/>
  <c r="C65" i="2" l="1"/>
  <c r="C78" i="3"/>
  <c r="C73" i="3"/>
  <c r="G73" i="3"/>
  <c r="G78" i="3" s="1"/>
  <c r="F73" i="3"/>
  <c r="F78" i="3" l="1"/>
  <c r="D73" i="3"/>
  <c r="J73" i="3" s="1"/>
  <c r="E52" i="5"/>
  <c r="E159" i="4"/>
  <c r="E164" i="4" s="1"/>
  <c r="E175" i="4" s="1"/>
  <c r="E177" i="4" s="1"/>
  <c r="C64" i="2"/>
  <c r="C71" i="3"/>
  <c r="G71" i="3"/>
  <c r="G70" i="3" s="1"/>
  <c r="G80" i="3" s="1"/>
  <c r="F71" i="3"/>
  <c r="G79" i="3" l="1"/>
  <c r="E54" i="5"/>
  <c r="E160" i="4"/>
  <c r="C70" i="3"/>
  <c r="C79" i="3"/>
  <c r="D159" i="4"/>
  <c r="D78" i="3"/>
  <c r="J78" i="3" s="1"/>
  <c r="D52" i="5"/>
  <c r="B52" i="5" s="1"/>
  <c r="D71" i="3"/>
  <c r="J71" i="3" s="1"/>
  <c r="F70" i="3"/>
  <c r="B159" i="4" l="1"/>
  <c r="B164" i="4" s="1"/>
  <c r="B175" i="4" s="1"/>
  <c r="B177" i="4" s="1"/>
  <c r="D164" i="4"/>
  <c r="D175" i="4" s="1"/>
  <c r="D177" i="4" s="1"/>
  <c r="D179" i="4" s="1"/>
  <c r="E178" i="4" s="1"/>
  <c r="E179" i="4" s="1"/>
  <c r="F178" i="4" s="1"/>
  <c r="F179" i="4" s="1"/>
  <c r="G178" i="4" s="1"/>
  <c r="G179" i="4" s="1"/>
  <c r="H178" i="4" s="1"/>
  <c r="H179" i="4" s="1"/>
  <c r="I178" i="4" s="1"/>
  <c r="I179" i="4" s="1"/>
  <c r="J178" i="4" s="1"/>
  <c r="J179" i="4" s="1"/>
  <c r="K178" i="4" s="1"/>
  <c r="K179" i="4" s="1"/>
  <c r="L178" i="4" s="1"/>
  <c r="L179" i="4" s="1"/>
  <c r="M178" i="4" s="1"/>
  <c r="M179" i="4" s="1"/>
  <c r="N178" i="4" s="1"/>
  <c r="N179" i="4" s="1"/>
  <c r="O178" i="4" s="1"/>
  <c r="O179" i="4" s="1"/>
  <c r="P178" i="4" s="1"/>
  <c r="P179" i="4" s="1"/>
  <c r="Q178" i="4" s="1"/>
  <c r="Q179" i="4" s="1"/>
  <c r="E53" i="5"/>
  <c r="G83" i="3"/>
  <c r="D70" i="3"/>
  <c r="J70" i="3" s="1"/>
  <c r="F80" i="3"/>
  <c r="F11" i="7" l="1"/>
  <c r="F15" i="7" s="1"/>
  <c r="F16" i="7" s="1"/>
  <c r="G84" i="3"/>
  <c r="F79" i="3"/>
  <c r="D160" i="4"/>
  <c r="B160" i="4" s="1"/>
  <c r="D54" i="5"/>
  <c r="B54" i="5" s="1"/>
  <c r="D80" i="3"/>
  <c r="D79" i="3" l="1"/>
  <c r="J79" i="3" s="1"/>
  <c r="D53" i="5"/>
  <c r="B53" i="5" s="1"/>
  <c r="F83" i="3"/>
  <c r="E11" i="7" l="1"/>
  <c r="D83" i="3"/>
  <c r="D84" i="3" s="1"/>
  <c r="F84" i="3"/>
  <c r="E15" i="7" l="1"/>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<sst xmlns="http://schemas.openxmlformats.org/spreadsheetml/2006/main" count="531" uniqueCount="366">
  <si>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</si>
  <si>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</si>
  <si>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</si>
  <si>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</si>
  <si>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</si>
  <si>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</si>
  <si>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</si>
  <si>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</si>
  <si>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</si>
  <si>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</si>
  <si>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</si>
  <si>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</si>
  <si>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</si>
  <si>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</si>
  <si>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</si>
  <si>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</si>
  <si>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</si>
  <si>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</si>
  <si>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</si>
  <si>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</si>
  <si>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</si>
  <si>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</si>
  <si>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</si>
  <si>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</si>
  <si>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</si>
  <si>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</si>
  <si>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</si>
  <si>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</si>
  <si>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</si>
  <si>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</si>
  <si>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</si>
  <si>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</si>
  <si>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</si>
  <si>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</si>
  <si>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</si>
  <si>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</si>
  <si>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</si>
  <si>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</si>
  <si>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</si>
  <si>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</si>
  <si>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</si>
  <si>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</si>
  <si>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</si>
  <si>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</si>
  <si>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</si>
  <si>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</si>
  <si>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</si>
  <si>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</si>
  <si>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</si>
  <si>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</si>
  <si>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</si>
  <si>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</si>
  <si>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</si>
  <si>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</si>
  <si>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</si>
  <si>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</si>
  <si>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Proiectare si inginerie</t>
  </si>
  <si>
    <t>3.4</t>
  </si>
  <si>
    <t xml:space="preserve">Consultanță </t>
  </si>
  <si>
    <t>3.5</t>
  </si>
  <si>
    <t>Asistență tehnică</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</si>
  <si>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</si>
  <si>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</si>
  <si>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</si>
  <si>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</si>
  <si>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</si>
  <si>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</si>
  <si>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</si>
  <si>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</si>
  <si>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</si>
  <si>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</si>
  <si>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</si>
  <si>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</si>
  <si>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</si>
  <si>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</si>
  <si>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</si>
  <si>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</si>
  <si>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</si>
  <si>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</si>
  <si>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</si>
  <si>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</si>
  <si>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</si>
  <si>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</si>
  <si>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</si>
  <si>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CAPITOLUL 6 Cheltuieli de informare și publicitate</t>
  </si>
  <si>
    <t>Cheltuieli de informare și publicitate pentru proiect, care rezultă din obligațiile beneficiarului</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</si>
  <si>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</si>
  <si>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</si>
  <si>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</si>
  <si>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</si>
  <si>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</si>
  <si>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</si>
  <si>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</si>
  <si>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</si>
  <si>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</si>
  <si>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</si>
  <si>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</si>
  <si>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</si>
  <si>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</si>
  <si>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</si>
  <si>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</si>
  <si>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</si>
  <si>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</si>
  <si>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Categorie Solicitant</t>
  </si>
  <si>
    <t>Valoare totală ELIGIBILA aferenta categoriei de solicitanti</t>
  </si>
  <si>
    <t>Total eligibil cerere de finantare</t>
  </si>
  <si>
    <t>Solicitant din categoria Autorităţi şi instituţii publice locale, inclusiv Solicitanți - Membrii al unui parteneriat între acestea</t>
  </si>
  <si>
    <t>Solicitant din categoria Autorităţi publice centrale,  inclusiv Solicitanți - Membrii al unui parteneriat între acestea</t>
  </si>
  <si>
    <t>Total</t>
  </si>
  <si>
    <t>CHELTUIELI INVESTITIONALE TOTALE</t>
  </si>
  <si>
    <t>RON</t>
  </si>
  <si>
    <t>total</t>
  </si>
  <si>
    <t xml:space="preserve">total </t>
  </si>
  <si>
    <t>pre-
implementare</t>
  </si>
  <si>
    <t>Implementare</t>
  </si>
  <si>
    <t>an</t>
  </si>
  <si>
    <t>buget cerere</t>
  </si>
  <si>
    <t>calculat</t>
  </si>
  <si>
    <t>an 0</t>
  </si>
  <si>
    <t>an 1</t>
  </si>
  <si>
    <t>an 2</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</si>
  <si>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</si>
  <si>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</si>
  <si>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</si>
  <si>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</si>
  <si>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</si>
  <si>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</si>
  <si>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</si>
  <si>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</si>
  <si>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</si>
  <si>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</si>
  <si>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</si>
  <si>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</si>
  <si>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</si>
  <si>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</si>
  <si>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</si>
  <si>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</si>
  <si>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</si>
  <si>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</si>
  <si>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</si>
  <si>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</si>
  <si>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pret unitar (produs)</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</si>
  <si>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</si>
  <si>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</si>
  <si>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</si>
  <si>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</si>
  <si>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</si>
  <si>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 xml:space="preserve">Alte venituri obtinute prin valorificarea activitatii </t>
  </si>
  <si>
    <t xml:space="preserve">Total venituri operationale </t>
  </si>
  <si>
    <t>CHELTUIELI OPERATIONALE</t>
  </si>
  <si>
    <t>Cheltuieli cu materiile prime si cu materialele consumabile</t>
  </si>
  <si>
    <t xml:space="preserve">    pret unitar marfuri</t>
  </si>
  <si>
    <t>Alte cheltuieli materiale (inclusiv cheltuieli cu prestatii externe)</t>
  </si>
  <si>
    <t xml:space="preserve">    cantitatea consumatã (unitãți de mãsurã specifice)</t>
  </si>
  <si>
    <t xml:space="preserve">    tariful de furnizare unitar</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</si>
  <si>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</si>
  <si>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</si>
  <si>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</si>
  <si>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</si>
  <si>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</si>
  <si>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</si>
  <si>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</si>
  <si>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</si>
  <si>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</si>
  <si>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</si>
  <si>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</si>
  <si>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</si>
  <si>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</si>
  <si>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</si>
  <si>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</si>
  <si>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</si>
  <si>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</si>
  <si>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</si>
  <si>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</si>
  <si>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</si>
  <si>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</si>
  <si>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</si>
  <si>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</si>
  <si>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</si>
  <si>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</si>
  <si>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</si>
  <si>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</si>
  <si>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</si>
  <si>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</si>
  <si>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</si>
  <si>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</si>
  <si>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</si>
  <si>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</si>
  <si>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</si>
  <si>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</si>
  <si>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</si>
  <si>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</si>
  <si>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</si>
  <si>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</si>
  <si>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</si>
  <si>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</si>
  <si>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</si>
  <si>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</si>
  <si>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</si>
  <si>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</si>
  <si>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</si>
  <si>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</si>
  <si>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</si>
  <si>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</si>
  <si>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</si>
  <si>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</si>
  <si>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</si>
  <si>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</si>
  <si>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</si>
  <si>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</si>
  <si>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</si>
  <si>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</si>
  <si>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</si>
  <si>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</si>
  <si>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</si>
  <si>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</si>
  <si>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</si>
  <si>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</si>
  <si>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</si>
  <si>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</si>
  <si>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</si>
  <si>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</si>
  <si>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</si>
  <si>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</si>
  <si>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</si>
  <si>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</si>
  <si>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</si>
  <si>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</si>
  <si>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</si>
  <si>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</si>
  <si>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</si>
  <si>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</si>
  <si>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VANF (valoarea actualizata neta financiara)</t>
  </si>
  <si>
    <t>RIRF (rata interna de rentabilitate financiara)</t>
  </si>
  <si>
    <t>IPF (indice de profitabilitate financiar)</t>
  </si>
  <si>
    <t>VOR FI URMATOARELE SITUATII:</t>
  </si>
  <si>
    <t>VANF&lt;0</t>
  </si>
  <si>
    <t>RIRF&lt;4%</t>
  </si>
  <si>
    <t>VANF&gt;0</t>
  </si>
  <si>
    <t>RIRF&gt;4%</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</si>
  <si>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</si>
  <si>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</si>
  <si>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</si>
  <si>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</si>
  <si>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</si>
  <si>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</si>
  <si>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</si>
  <si>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</si>
  <si>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</si>
  <si>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</si>
  <si>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</si>
  <si>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</si>
  <si>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</si>
  <si>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</si>
  <si>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</si>
  <si>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</si>
  <si>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</si>
  <si>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</si>
  <si>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</si>
  <si>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</si>
  <si>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</si>
  <si>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</si>
  <si>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</si>
  <si>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</si>
  <si>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</si>
  <si>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</si>
  <si>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</si>
  <si>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</si>
  <si>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</si>
  <si>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</si>
  <si>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</si>
  <si>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</si>
  <si>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</si>
  <si>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</si>
  <si>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</si>
  <si>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</si>
  <si>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</si>
  <si>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</si>
  <si>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</si>
  <si>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</si>
  <si>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</si>
  <si>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</si>
  <si>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</si>
  <si>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</si>
  <si>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</si>
  <si>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</si>
  <si>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</si>
  <si>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</si>
  <si>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</si>
  <si>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</si>
  <si>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</si>
  <si>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</si>
  <si>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</si>
  <si>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</si>
  <si>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</si>
  <si>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</si>
  <si>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</si>
  <si>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</si>
  <si>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</si>
  <si>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</si>
  <si>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</si>
  <si>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</si>
  <si>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</si>
  <si>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</si>
  <si>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</si>
  <si>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</si>
  <si>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</si>
  <si>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</si>
  <si>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</si>
  <si>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</si>
  <si>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</si>
  <si>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</si>
  <si>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</si>
  <si>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Acestea sunt necesare pentru implementarea investiției de bază privind îmbunătățirea eficienței energetice (valoare eligibilă cumulată limitată la 15% din valoarea eligibilă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</si>
  <si>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</si>
  <si>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</si>
  <si>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</si>
  <si>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</si>
  <si>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</si>
  <si>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</si>
  <si>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</si>
  <si>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</si>
  <si>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</si>
  <si>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</si>
  <si>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</si>
  <si>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</si>
  <si>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Managementul de proiect pentru obiectivul de investiții</t>
  </si>
  <si>
    <t>Consultanta elaborare CF</t>
  </si>
  <si>
    <t>3.5.1</t>
  </si>
  <si>
    <t>3.5.2</t>
  </si>
  <si>
    <t>Dirigenție de șantier</t>
  </si>
  <si>
    <t>5.2</t>
  </si>
  <si>
    <t>Cheltuieli pentru obținere de avize, acorduri si autorizații</t>
  </si>
  <si>
    <t>Elaborare proceduri atribuire</t>
  </si>
  <si>
    <t>3.4.1</t>
  </si>
  <si>
    <t>3.4.2</t>
  </si>
  <si>
    <t>3.4.3</t>
  </si>
  <si>
    <t>Utilaje, echipamente tehnologice şi funcționale care necesită  montaj</t>
  </si>
  <si>
    <t>CAPITOLUL 7 Cheltuieli cu auditul pentru proiectul</t>
  </si>
  <si>
    <t>CAPITOLUL 7 Cheltuieli cu auditul pentru proiect</t>
  </si>
  <si>
    <t xml:space="preserve"> Cheltuieli cu auditul pentru proiect</t>
  </si>
  <si>
    <t>TOTAL CAPITOL 7</t>
  </si>
  <si>
    <t>Alte venituri din activitatea de exploatare</t>
  </si>
  <si>
    <t>unitate de masura</t>
  </si>
  <si>
    <t>tarif/unitate de masura specifica</t>
  </si>
  <si>
    <t>Cheltuieli privind combustibilul</t>
  </si>
  <si>
    <t xml:space="preserve">    cantitate combustibil</t>
  </si>
  <si>
    <t xml:space="preserve">PROGRAMUL REGIONAL SUD EST 2021-2027
Obiectiv de politică: 2 “O Europă mai verde”
Prioritatea: 2 „O regiune cu localități prietenoase cu mediul și mai rezilientă la riscuri”
Obiectivul specific RSO2.4. Promovarea adaptării la schimbările climatice și prevenirea riscurilor de dezastre și a rezilienței, ținând seama de abordările ecosistemice
Actiunea 2.3 Dezvoltarea de perdele forestiere de-a lungul drumurilor județene
</t>
  </si>
  <si>
    <r>
      <t xml:space="preserve">Model </t>
    </r>
    <r>
      <rPr>
        <b/>
        <sz val="12"/>
        <color rgb="FFFF0000"/>
        <rFont val="Times New Roman"/>
        <family val="1"/>
      </rPr>
      <t>XX</t>
    </r>
    <r>
      <rPr>
        <b/>
        <sz val="12"/>
        <rFont val="Times New Roman"/>
        <family val="1"/>
      </rPr>
      <t xml:space="preserve">- Macheta privind analiza şi previziunea financiară </t>
    </r>
  </si>
  <si>
    <t>Venituri din valorificare material lemnos</t>
  </si>
  <si>
    <t xml:space="preserve">    mc mat lemnos</t>
  </si>
  <si>
    <t xml:space="preserve">    consum de fungicide, insecticide etc</t>
  </si>
  <si>
    <t xml:space="preserve">    consum de alte materiale nec intret perdea forest</t>
  </si>
  <si>
    <t xml:space="preserve">    pret unitar</t>
  </si>
  <si>
    <t>( se vor adauga linii si se vor completa conform activitatilor specifice)</t>
  </si>
  <si>
    <t xml:space="preserve"> ( se vor adauga linii si se vor completa conform activitatilor specifice)</t>
  </si>
  <si>
    <t>Asistență tehnică din partea proiectant</t>
  </si>
  <si>
    <t>an 3</t>
  </si>
  <si>
    <t>an 4</t>
  </si>
  <si>
    <t>Beneficiarul va realiza proiectia financiara privind implementarea investitiei  pe numarul de ani pt care gandeste proiectul,  NU este obligatorie completarea pentru toti anii</t>
  </si>
  <si>
    <t>a) -	Unitățile Administrativ-Teritoriale (UAT) Județ, definite conform Ordonanţei de Urgenţă nr. 57 din 3 iulie 2019 privind Codul administrativ, cu modificările și completările ulterioare;</t>
  </si>
  <si>
    <t>b)  Autonomă Romsilva</t>
  </si>
  <si>
    <t>c) ONG-urile care activează în domeniul mediului</t>
  </si>
  <si>
    <t>d) Consorțiile administrative înființate conform Legii 375/2022 pentru modificarea şi completarea Ordonanţei de urgenţă a Guvernului nr. 57/2019 privind Codul administrative;</t>
  </si>
  <si>
    <t>e) Parteneriatele între Unitățile Administrativ Teritoriale Județ și Unități Administrativ Teritoriale Comună/Oraș/Municipiu, în conformitate cu prevederile legale.</t>
  </si>
  <si>
    <t>f) Parteneriatele între Unitățile Administrativ Teritoriale Județ și ONG-urile care activează în domeniul mediului, în conformitate cu prevederile legale.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</si>
</sst>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RON&quot;;[Red]\-#,##0.00\ &quot;RON&quot;"/>
    <numFmt numFmtId="164" formatCode="#,##0.000"/>
    <numFmt numFmtId="165" formatCode="#,##0.00_ ;[Red]\-#,##0.00\ "/>
  </numFmts>
  <fonts count="97"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2"/>
      <color rgb="FFFF0000"/>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sz val="11"/>
      <name val="Times New Roman"/>
      <family val="1"/>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9"/>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s>
  <borders count="30">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8" fillId="0" borderId="0"/>
    <xf numFmtId="0" fontId="18" fillId="0" borderId="0"/>
  </cellStyleXfs>
  <cellXfs count="504">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1" fillId="0" borderId="0" xfId="0" applyFont="1" applyAlignment="1">
      <alignment vertical="distributed"/>
    </xf>
    <xf numFmtId="0" fontId="12"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3" fillId="0" borderId="0" xfId="2" applyFont="1" applyAlignment="1" applyProtection="1">
      <alignment vertical="distributed"/>
    </xf>
    <xf numFmtId="0" fontId="7" fillId="0" borderId="2" xfId="0" applyFont="1" applyBorder="1" applyAlignment="1">
      <alignment vertical="distributed" wrapText="1"/>
    </xf>
    <xf numFmtId="0" fontId="14" fillId="0" borderId="0" xfId="2" applyFont="1" applyAlignment="1" applyProtection="1">
      <alignment vertical="distributed"/>
    </xf>
    <xf numFmtId="49" fontId="19" fillId="0" borderId="0" xfId="3" applyNumberFormat="1" applyFont="1" applyAlignment="1">
      <alignment horizontal="left" vertical="distributed"/>
    </xf>
    <xf numFmtId="0" fontId="19" fillId="0" borderId="0" xfId="3" applyFont="1" applyAlignment="1">
      <alignment vertical="distributed"/>
    </xf>
    <xf numFmtId="4" fontId="19" fillId="0" borderId="0" xfId="3" applyNumberFormat="1" applyFont="1" applyAlignment="1">
      <alignment horizontal="center" vertical="distributed"/>
    </xf>
    <xf numFmtId="4" fontId="20" fillId="0" borderId="0" xfId="3" applyNumberFormat="1" applyFont="1" applyAlignment="1">
      <alignment horizontal="center" vertical="distributed"/>
    </xf>
    <xf numFmtId="0" fontId="19" fillId="0" borderId="0" xfId="3" applyFont="1"/>
    <xf numFmtId="0" fontId="18" fillId="0" borderId="0" xfId="3"/>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4" fontId="22" fillId="0" borderId="0" xfId="3" applyNumberFormat="1" applyFont="1" applyAlignment="1">
      <alignment horizontal="center" vertical="distributed"/>
    </xf>
    <xf numFmtId="49" fontId="23" fillId="0" borderId="4" xfId="3" applyNumberFormat="1" applyFont="1" applyBorder="1" applyAlignment="1">
      <alignment horizontal="left" vertical="distributed"/>
    </xf>
    <xf numFmtId="0" fontId="23" fillId="0" borderId="4" xfId="3" applyFont="1" applyBorder="1" applyAlignment="1">
      <alignment horizontal="center" vertical="distributed"/>
    </xf>
    <xf numFmtId="4" fontId="24"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 fontId="23" fillId="0" borderId="4" xfId="3" applyNumberFormat="1" applyFont="1" applyBorder="1" applyAlignment="1">
      <alignment horizontal="center" vertical="distributed"/>
    </xf>
    <xf numFmtId="0" fontId="19" fillId="0" borderId="4" xfId="3" applyFont="1" applyBorder="1"/>
    <xf numFmtId="0" fontId="25" fillId="0" borderId="4" xfId="3" applyFont="1" applyBorder="1" applyAlignment="1">
      <alignment horizontal="center" vertical="distributed"/>
    </xf>
    <xf numFmtId="0" fontId="26" fillId="0" borderId="4" xfId="3" applyFont="1" applyBorder="1" applyAlignment="1">
      <alignment horizontal="center" vertical="distributed"/>
    </xf>
    <xf numFmtId="0" fontId="27" fillId="0" borderId="4" xfId="3" applyFont="1" applyBorder="1" applyAlignment="1">
      <alignment horizontal="center"/>
    </xf>
    <xf numFmtId="0" fontId="27" fillId="0" borderId="0" xfId="3" applyFont="1" applyAlignment="1">
      <alignment horizontal="center"/>
    </xf>
    <xf numFmtId="0" fontId="28" fillId="0" borderId="0" xfId="3" applyFont="1" applyAlignment="1">
      <alignment horizontal="center"/>
    </xf>
    <xf numFmtId="49" fontId="23" fillId="0" borderId="4" xfId="3" applyNumberFormat="1" applyFont="1" applyBorder="1" applyAlignment="1">
      <alignment horizontal="right" vertical="distributed"/>
    </xf>
    <xf numFmtId="0" fontId="19" fillId="0" borderId="4" xfId="3" applyFont="1" applyBorder="1" applyAlignment="1">
      <alignment horizontal="center" vertical="center"/>
    </xf>
    <xf numFmtId="0" fontId="23" fillId="0" borderId="4" xfId="3" applyFont="1" applyBorder="1" applyAlignment="1">
      <alignment vertical="distributed" wrapText="1"/>
    </xf>
    <xf numFmtId="4" fontId="23" fillId="2" borderId="4" xfId="3" applyNumberFormat="1" applyFont="1" applyFill="1" applyBorder="1" applyAlignment="1" applyProtection="1">
      <alignment horizontal="center" vertical="distributed"/>
      <protection locked="0"/>
    </xf>
    <xf numFmtId="0" fontId="21" fillId="0" borderId="4" xfId="3" applyFont="1" applyBorder="1" applyAlignment="1">
      <alignment vertical="distributed"/>
    </xf>
    <xf numFmtId="0" fontId="29" fillId="0" borderId="4" xfId="3" applyFont="1" applyBorder="1" applyAlignment="1">
      <alignment horizontal="center" vertical="center"/>
    </xf>
    <xf numFmtId="0" fontId="29" fillId="0" borderId="0" xfId="3" applyFont="1"/>
    <xf numFmtId="0" fontId="30" fillId="0" borderId="0" xfId="3" applyFont="1"/>
    <xf numFmtId="0" fontId="23" fillId="3" borderId="4" xfId="0" applyFont="1" applyFill="1" applyBorder="1" applyAlignment="1">
      <alignment vertical="center" wrapText="1"/>
    </xf>
    <xf numFmtId="0" fontId="23" fillId="0" borderId="4" xfId="0" applyFont="1" applyBorder="1" applyAlignment="1">
      <alignment horizontal="left" vertical="center"/>
    </xf>
    <xf numFmtId="0" fontId="19" fillId="0" borderId="4" xfId="3" applyFont="1" applyBorder="1" applyAlignment="1">
      <alignment horizontal="center" vertical="center" wrapText="1"/>
    </xf>
    <xf numFmtId="4" fontId="23" fillId="2" borderId="4" xfId="3" applyNumberFormat="1" applyFont="1" applyFill="1" applyBorder="1" applyAlignment="1">
      <alignment horizontal="center" vertical="distributed"/>
    </xf>
    <xf numFmtId="4" fontId="23" fillId="3"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0" fontId="23" fillId="0" borderId="4" xfId="3" applyFont="1" applyBorder="1" applyAlignment="1">
      <alignment vertical="distributed"/>
    </xf>
    <xf numFmtId="0" fontId="23" fillId="0" borderId="4" xfId="3" applyFont="1" applyBorder="1" applyAlignment="1">
      <alignment horizontal="right" vertical="distributed"/>
    </xf>
    <xf numFmtId="49" fontId="31" fillId="0" borderId="4" xfId="3" applyNumberFormat="1" applyFont="1" applyBorder="1" applyAlignment="1">
      <alignment horizontal="right" vertical="distributed"/>
    </xf>
    <xf numFmtId="0" fontId="32" fillId="0" borderId="4" xfId="3" applyFont="1" applyBorder="1" applyAlignment="1">
      <alignment vertical="distributed"/>
    </xf>
    <xf numFmtId="4" fontId="32" fillId="0" borderId="4" xfId="3" applyNumberFormat="1" applyFont="1" applyBorder="1" applyAlignment="1">
      <alignment horizontal="center" vertical="distributed"/>
    </xf>
    <xf numFmtId="0" fontId="32" fillId="0" borderId="4" xfId="3" applyFont="1" applyBorder="1"/>
    <xf numFmtId="0" fontId="32" fillId="0" borderId="0" xfId="3" applyFont="1"/>
    <xf numFmtId="0" fontId="33" fillId="0" borderId="0" xfId="3" applyFont="1"/>
    <xf numFmtId="49" fontId="23" fillId="0" borderId="5" xfId="3" applyNumberFormat="1" applyFont="1" applyBorder="1" applyAlignment="1">
      <alignment horizontal="right" vertical="distributed"/>
    </xf>
    <xf numFmtId="0" fontId="23" fillId="0" borderId="5" xfId="3" applyFont="1" applyBorder="1" applyAlignment="1">
      <alignment vertical="distributed" wrapText="1"/>
    </xf>
    <xf numFmtId="4" fontId="23" fillId="0" borderId="5" xfId="3" applyNumberFormat="1" applyFont="1" applyBorder="1" applyAlignment="1">
      <alignment horizontal="center" vertical="distributed"/>
    </xf>
    <xf numFmtId="4" fontId="20" fillId="0" borderId="5" xfId="3" applyNumberFormat="1" applyFont="1" applyBorder="1" applyAlignment="1">
      <alignment horizontal="center" vertical="distributed"/>
    </xf>
    <xf numFmtId="49" fontId="23" fillId="0" borderId="6" xfId="3" applyNumberFormat="1" applyFont="1" applyBorder="1" applyAlignment="1">
      <alignment horizontal="right" vertical="distributed"/>
    </xf>
    <xf numFmtId="0" fontId="23" fillId="0" borderId="6" xfId="3" applyFont="1" applyBorder="1" applyAlignment="1">
      <alignment vertical="distributed" wrapText="1"/>
    </xf>
    <xf numFmtId="4" fontId="23" fillId="2" borderId="6" xfId="3" applyNumberFormat="1" applyFont="1" applyFill="1" applyBorder="1" applyAlignment="1" applyProtection="1">
      <alignment horizontal="center" vertical="distributed"/>
      <protection locked="0"/>
    </xf>
    <xf numFmtId="4" fontId="20" fillId="0" borderId="6" xfId="3" applyNumberFormat="1" applyFont="1" applyBorder="1" applyAlignment="1">
      <alignment horizontal="center" vertical="distributed"/>
    </xf>
    <xf numFmtId="4" fontId="21" fillId="0" borderId="6" xfId="3" applyNumberFormat="1" applyFont="1" applyBorder="1" applyAlignment="1">
      <alignment horizontal="center" vertical="distributed"/>
    </xf>
    <xf numFmtId="0" fontId="18" fillId="0" borderId="4" xfId="3" applyBorder="1"/>
    <xf numFmtId="0" fontId="34" fillId="0" borderId="0" xfId="0" applyFont="1" applyAlignment="1">
      <alignment horizontal="left" vertical="center" indent="4"/>
    </xf>
    <xf numFmtId="0" fontId="35" fillId="0" borderId="0" xfId="0" applyFont="1" applyAlignment="1">
      <alignment horizontal="left" vertical="center" indent="4"/>
    </xf>
    <xf numFmtId="49" fontId="19" fillId="0" borderId="0" xfId="3" applyNumberFormat="1" applyFont="1" applyAlignment="1">
      <alignment vertical="distributed"/>
    </xf>
    <xf numFmtId="0" fontId="36" fillId="0" borderId="0" xfId="3" applyFont="1" applyAlignment="1">
      <alignment vertical="distributed"/>
    </xf>
    <xf numFmtId="0" fontId="22" fillId="0" borderId="4" xfId="3" applyFont="1" applyBorder="1" applyAlignment="1">
      <alignment vertical="distributed"/>
    </xf>
    <xf numFmtId="0" fontId="22" fillId="0" borderId="4" xfId="3" applyFont="1" applyBorder="1" applyAlignment="1">
      <alignment vertical="distributed" wrapText="1"/>
    </xf>
    <xf numFmtId="4" fontId="29" fillId="0" borderId="4" xfId="3" applyNumberFormat="1" applyFont="1" applyBorder="1" applyAlignment="1">
      <alignment horizontal="center" vertical="distributed"/>
    </xf>
    <xf numFmtId="0" fontId="20" fillId="0" borderId="4" xfId="3" applyFont="1" applyBorder="1" applyAlignment="1">
      <alignment vertical="distributed" wrapText="1"/>
    </xf>
    <xf numFmtId="4" fontId="37" fillId="0" borderId="0" xfId="4" applyNumberFormat="1" applyFont="1" applyAlignment="1">
      <alignment horizontal="center" vertical="distributed"/>
    </xf>
    <xf numFmtId="4" fontId="19" fillId="3" borderId="4" xfId="3" applyNumberFormat="1" applyFont="1" applyFill="1" applyBorder="1" applyAlignment="1">
      <alignment horizontal="center" vertical="distributed"/>
    </xf>
    <xf numFmtId="4" fontId="38" fillId="0" borderId="0" xfId="0" applyNumberFormat="1" applyFont="1" applyAlignment="1">
      <alignment horizontal="left"/>
    </xf>
    <xf numFmtId="10" fontId="19" fillId="0" borderId="0" xfId="3" applyNumberFormat="1" applyFont="1" applyAlignment="1">
      <alignment horizontal="center" vertical="distributed"/>
    </xf>
    <xf numFmtId="4" fontId="39" fillId="0" borderId="0" xfId="3" applyNumberFormat="1" applyFont="1" applyAlignment="1">
      <alignment horizontal="center" vertical="distributed"/>
    </xf>
    <xf numFmtId="4" fontId="39" fillId="0" borderId="0" xfId="3" applyNumberFormat="1" applyFont="1" applyAlignment="1">
      <alignment horizontal="center" vertical="center"/>
    </xf>
    <xf numFmtId="10" fontId="39" fillId="0" borderId="0" xfId="3" applyNumberFormat="1" applyFont="1" applyAlignment="1">
      <alignment horizontal="center" vertical="center"/>
    </xf>
    <xf numFmtId="4" fontId="19" fillId="0" borderId="0" xfId="3" applyNumberFormat="1" applyFont="1" applyAlignment="1">
      <alignment horizontal="center" vertical="center"/>
    </xf>
    <xf numFmtId="4" fontId="20" fillId="0" borderId="0" xfId="3" applyNumberFormat="1" applyFont="1" applyAlignment="1">
      <alignment horizontal="center" vertical="center"/>
    </xf>
    <xf numFmtId="0" fontId="19" fillId="0" borderId="0" xfId="3" applyFont="1" applyAlignment="1">
      <alignment horizontal="center" vertical="center"/>
    </xf>
    <xf numFmtId="10" fontId="19" fillId="0" borderId="0" xfId="3" applyNumberFormat="1" applyFont="1" applyAlignment="1">
      <alignment horizontal="center" vertical="center"/>
    </xf>
    <xf numFmtId="0" fontId="19" fillId="0" borderId="4" xfId="3" applyFont="1" applyBorder="1" applyAlignment="1">
      <alignment vertical="distributed"/>
    </xf>
    <xf numFmtId="4" fontId="19" fillId="3" borderId="4" xfId="3" applyNumberFormat="1" applyFont="1" applyFill="1" applyBorder="1" applyAlignment="1">
      <alignment vertical="top" wrapText="1"/>
    </xf>
    <xf numFmtId="4" fontId="19" fillId="0" borderId="4" xfId="3" applyNumberFormat="1" applyFont="1" applyBorder="1" applyAlignment="1">
      <alignment horizontal="center" vertical="center" wrapText="1"/>
    </xf>
    <xf numFmtId="4" fontId="19" fillId="2" borderId="4" xfId="3" applyNumberFormat="1" applyFont="1" applyFill="1" applyBorder="1" applyAlignment="1" applyProtection="1">
      <alignment horizontal="center" vertical="distributed"/>
      <protection locked="0"/>
    </xf>
    <xf numFmtId="0" fontId="40" fillId="0" borderId="4" xfId="3" applyFont="1" applyBorder="1" applyAlignment="1">
      <alignment horizontal="right" vertical="distributed"/>
    </xf>
    <xf numFmtId="4" fontId="19" fillId="0" borderId="4" xfId="3" applyNumberFormat="1" applyFont="1" applyBorder="1" applyAlignment="1">
      <alignment horizontal="center" vertical="center"/>
    </xf>
    <xf numFmtId="0" fontId="0" fillId="0" borderId="0" xfId="0" applyAlignment="1">
      <alignment horizontal="right"/>
    </xf>
    <xf numFmtId="4" fontId="42" fillId="0" borderId="0" xfId="0" applyNumberFormat="1" applyFont="1" applyAlignment="1">
      <alignment horizontal="center"/>
    </xf>
    <xf numFmtId="4" fontId="43" fillId="0" borderId="0" xfId="0" applyNumberFormat="1" applyFont="1" applyAlignment="1">
      <alignment horizontal="center"/>
    </xf>
    <xf numFmtId="4" fontId="34" fillId="0" borderId="0" xfId="0" applyNumberFormat="1" applyFont="1" applyAlignment="1">
      <alignment horizontal="center"/>
    </xf>
    <xf numFmtId="4" fontId="34" fillId="0" borderId="0" xfId="0" applyNumberFormat="1" applyFont="1"/>
    <xf numFmtId="164" fontId="34" fillId="0" borderId="0" xfId="0" applyNumberFormat="1" applyFont="1"/>
    <xf numFmtId="0" fontId="44" fillId="0" borderId="0" xfId="0" applyFont="1" applyAlignment="1">
      <alignment horizontal="left"/>
    </xf>
    <xf numFmtId="4" fontId="45" fillId="0" borderId="0" xfId="0" applyNumberFormat="1" applyFont="1" applyAlignment="1">
      <alignment horizontal="center" vertical="distributed"/>
    </xf>
    <xf numFmtId="4" fontId="46" fillId="0" borderId="0" xfId="0" applyNumberFormat="1" applyFont="1" applyAlignment="1">
      <alignment horizontal="center" vertical="distributed"/>
    </xf>
    <xf numFmtId="4" fontId="47" fillId="0" borderId="0" xfId="0" applyNumberFormat="1" applyFont="1" applyAlignment="1">
      <alignment horizontal="center" vertical="distributed"/>
    </xf>
    <xf numFmtId="4" fontId="34" fillId="0" borderId="8" xfId="0" applyNumberFormat="1" applyFont="1" applyBorder="1" applyAlignment="1">
      <alignment horizontal="center"/>
    </xf>
    <xf numFmtId="4" fontId="38" fillId="0" borderId="8" xfId="0" applyNumberFormat="1" applyFont="1" applyBorder="1" applyAlignment="1">
      <alignment horizontal="center"/>
    </xf>
    <xf numFmtId="4" fontId="34" fillId="0" borderId="9" xfId="0" applyNumberFormat="1" applyFont="1" applyBorder="1" applyAlignment="1">
      <alignment horizontal="center" wrapText="1"/>
    </xf>
    <xf numFmtId="4" fontId="34" fillId="0" borderId="3" xfId="0" applyNumberFormat="1" applyFont="1" applyBorder="1" applyAlignment="1">
      <alignment horizontal="center"/>
    </xf>
    <xf numFmtId="0" fontId="48" fillId="0" borderId="0" xfId="0" applyFont="1" applyAlignment="1">
      <alignment horizontal="right" vertical="center"/>
    </xf>
    <xf numFmtId="0" fontId="34" fillId="0" borderId="1" xfId="0" applyFont="1" applyBorder="1" applyAlignment="1">
      <alignment horizontal="left"/>
    </xf>
    <xf numFmtId="4" fontId="34" fillId="0" borderId="10" xfId="0" applyNumberFormat="1" applyFont="1" applyBorder="1" applyAlignment="1">
      <alignment horizontal="center"/>
    </xf>
    <xf numFmtId="4" fontId="38" fillId="0" borderId="10" xfId="0" applyNumberFormat="1" applyFont="1" applyBorder="1" applyAlignment="1">
      <alignment horizontal="center"/>
    </xf>
    <xf numFmtId="4" fontId="49" fillId="0" borderId="0" xfId="0" applyNumberFormat="1" applyFont="1" applyAlignment="1">
      <alignment horizontal="center" vertical="center"/>
    </xf>
    <xf numFmtId="164" fontId="20" fillId="0" borderId="0" xfId="0" applyNumberFormat="1" applyFont="1" applyAlignment="1">
      <alignment horizontal="center" vertical="center"/>
    </xf>
    <xf numFmtId="0" fontId="48" fillId="0" borderId="0" xfId="0" applyFont="1" applyAlignment="1">
      <alignment horizontal="center" vertical="center"/>
    </xf>
    <xf numFmtId="3" fontId="50" fillId="0" borderId="4" xfId="0" applyNumberFormat="1" applyFont="1" applyBorder="1" applyAlignment="1">
      <alignment horizontal="right" vertical="center"/>
    </xf>
    <xf numFmtId="4" fontId="51" fillId="0" borderId="0" xfId="0" applyNumberFormat="1" applyFont="1" applyAlignment="1">
      <alignment horizontal="center" vertical="center"/>
    </xf>
    <xf numFmtId="164" fontId="22" fillId="0" borderId="0" xfId="0" applyNumberFormat="1" applyFont="1" applyAlignment="1">
      <alignment horizontal="center" vertical="center"/>
    </xf>
    <xf numFmtId="3" fontId="50" fillId="0" borderId="0" xfId="0" applyNumberFormat="1" applyFont="1" applyAlignment="1">
      <alignment horizontal="center" vertical="center"/>
    </xf>
    <xf numFmtId="3" fontId="34" fillId="0" borderId="4" xfId="0" applyNumberFormat="1" applyFont="1" applyBorder="1" applyAlignment="1">
      <alignment horizontal="right"/>
    </xf>
    <xf numFmtId="3" fontId="34" fillId="0" borderId="4" xfId="0" applyNumberFormat="1" applyFont="1" applyBorder="1" applyAlignment="1">
      <alignment horizontal="left"/>
    </xf>
    <xf numFmtId="4" fontId="20" fillId="0" borderId="4" xfId="0" applyNumberFormat="1" applyFont="1" applyBorder="1" applyAlignment="1">
      <alignment horizontal="center" vertical="center"/>
    </xf>
    <xf numFmtId="4" fontId="38" fillId="0" borderId="4" xfId="0" applyNumberFormat="1" applyFont="1" applyBorder="1" applyAlignment="1">
      <alignment horizontal="center"/>
    </xf>
    <xf numFmtId="4" fontId="34" fillId="2" borderId="4" xfId="0" applyNumberFormat="1" applyFont="1" applyFill="1" applyBorder="1" applyAlignment="1" applyProtection="1">
      <alignment horizontal="center"/>
      <protection locked="0"/>
    </xf>
    <xf numFmtId="3" fontId="48" fillId="0" borderId="0" xfId="0" applyNumberFormat="1" applyFont="1" applyAlignment="1">
      <alignment horizontal="center" vertical="center"/>
    </xf>
    <xf numFmtId="3" fontId="38" fillId="0" borderId="4" xfId="0" applyNumberFormat="1" applyFont="1" applyBorder="1" applyAlignment="1">
      <alignment horizontal="left"/>
    </xf>
    <xf numFmtId="4" fontId="38" fillId="0" borderId="6" xfId="0" applyNumberFormat="1" applyFont="1" applyBorder="1" applyAlignment="1">
      <alignment horizontal="center"/>
    </xf>
    <xf numFmtId="3" fontId="34" fillId="0" borderId="4" xfId="0" applyNumberFormat="1" applyFont="1" applyBorder="1" applyAlignment="1">
      <alignment horizontal="left" wrapText="1"/>
    </xf>
    <xf numFmtId="0" fontId="23" fillId="0" borderId="4" xfId="0" applyFont="1" applyBorder="1" applyAlignment="1">
      <alignment horizontal="left" vertical="center" wrapText="1"/>
    </xf>
    <xf numFmtId="0" fontId="21" fillId="0" borderId="4" xfId="0" applyFont="1" applyBorder="1" applyAlignment="1">
      <alignment horizontal="left" vertical="center"/>
    </xf>
    <xf numFmtId="4" fontId="38" fillId="0" borderId="3" xfId="0" applyNumberFormat="1" applyFont="1" applyBorder="1" applyAlignment="1">
      <alignment horizontal="center"/>
    </xf>
    <xf numFmtId="4" fontId="34" fillId="3" borderId="4" xfId="0" applyNumberFormat="1" applyFont="1" applyFill="1" applyBorder="1" applyAlignment="1">
      <alignment horizontal="center"/>
    </xf>
    <xf numFmtId="0" fontId="52" fillId="0" borderId="4" xfId="0" applyFont="1" applyBorder="1" applyAlignment="1">
      <alignment horizontal="left" vertical="center"/>
    </xf>
    <xf numFmtId="0" fontId="21" fillId="0" borderId="1" xfId="0" applyFont="1" applyBorder="1" applyAlignment="1">
      <alignment vertical="center"/>
    </xf>
    <xf numFmtId="49" fontId="23" fillId="0" borderId="4" xfId="0" applyNumberFormat="1" applyFont="1" applyBorder="1" applyAlignment="1">
      <alignment horizontal="right" vertical="center"/>
    </xf>
    <xf numFmtId="0" fontId="29" fillId="0" borderId="4" xfId="0" applyFont="1" applyBorder="1" applyAlignment="1">
      <alignment horizontal="left" vertical="center"/>
    </xf>
    <xf numFmtId="4" fontId="53" fillId="0" borderId="4" xfId="0" applyNumberFormat="1" applyFont="1" applyBorder="1" applyAlignment="1">
      <alignment horizontal="center"/>
    </xf>
    <xf numFmtId="4" fontId="50" fillId="0" borderId="0" xfId="0" applyNumberFormat="1" applyFont="1" applyAlignment="1">
      <alignment horizontal="center" vertical="center"/>
    </xf>
    <xf numFmtId="0" fontId="29" fillId="0" borderId="4" xfId="0" applyFont="1" applyBorder="1" applyAlignment="1">
      <alignment horizontal="right" vertical="center"/>
    </xf>
    <xf numFmtId="4" fontId="19" fillId="0" borderId="4" xfId="0" applyNumberFormat="1" applyFont="1" applyBorder="1" applyAlignment="1">
      <alignment horizontal="center" vertical="center"/>
    </xf>
    <xf numFmtId="3" fontId="54" fillId="0" borderId="0" xfId="0" applyNumberFormat="1" applyFont="1" applyAlignment="1">
      <alignment horizontal="center" vertical="center"/>
    </xf>
    <xf numFmtId="4" fontId="54" fillId="0" borderId="0" xfId="0" applyNumberFormat="1" applyFont="1" applyAlignment="1">
      <alignment horizontal="center" vertical="center"/>
    </xf>
    <xf numFmtId="4" fontId="19" fillId="3" borderId="4" xfId="0" applyNumberFormat="1" applyFont="1" applyFill="1" applyBorder="1" applyAlignment="1">
      <alignment horizontal="center" vertical="center"/>
    </xf>
    <xf numFmtId="0" fontId="23" fillId="0" borderId="0" xfId="0" applyFont="1" applyAlignment="1">
      <alignment horizontal="right" vertical="center"/>
    </xf>
    <xf numFmtId="0" fontId="55" fillId="0" borderId="0" xfId="0" applyFont="1" applyAlignment="1">
      <alignment horizontal="left" vertical="center"/>
    </xf>
    <xf numFmtId="4" fontId="56" fillId="0" borderId="0" xfId="0" applyNumberFormat="1" applyFont="1" applyAlignment="1">
      <alignment horizontal="center"/>
    </xf>
    <xf numFmtId="9" fontId="56" fillId="0" borderId="0" xfId="1" applyFont="1" applyFill="1" applyBorder="1" applyAlignment="1" applyProtection="1">
      <alignment horizontal="center"/>
    </xf>
    <xf numFmtId="0" fontId="23" fillId="0" borderId="0" xfId="0" applyFont="1" applyAlignment="1">
      <alignment horizontal="left" vertical="center"/>
    </xf>
    <xf numFmtId="4" fontId="38" fillId="0" borderId="0" xfId="0" applyNumberFormat="1" applyFont="1" applyAlignment="1">
      <alignment horizontal="center"/>
    </xf>
    <xf numFmtId="3" fontId="3" fillId="0" borderId="0" xfId="0" applyNumberFormat="1" applyFont="1" applyAlignment="1">
      <alignment horizontal="center"/>
    </xf>
    <xf numFmtId="3" fontId="38" fillId="0" borderId="0" xfId="0" applyNumberFormat="1" applyFont="1" applyAlignment="1">
      <alignment horizontal="center"/>
    </xf>
    <xf numFmtId="0" fontId="38" fillId="0" borderId="0" xfId="0" applyFont="1" applyAlignment="1">
      <alignment horizontal="right"/>
    </xf>
    <xf numFmtId="0" fontId="38" fillId="0" borderId="0" xfId="0" applyFont="1" applyAlignment="1">
      <alignment horizontal="left" vertical="justify" wrapText="1"/>
    </xf>
    <xf numFmtId="4" fontId="34" fillId="0" borderId="0" xfId="0" applyNumberFormat="1" applyFont="1" applyAlignment="1">
      <alignment horizontal="center" vertical="justify" wrapText="1"/>
    </xf>
    <xf numFmtId="3" fontId="20" fillId="0" borderId="0" xfId="0" applyNumberFormat="1" applyFont="1" applyAlignment="1">
      <alignment horizontal="center" vertical="center"/>
    </xf>
    <xf numFmtId="4" fontId="20" fillId="0" borderId="0" xfId="0" applyNumberFormat="1" applyFont="1" applyAlignment="1">
      <alignment horizontal="center" vertical="center"/>
    </xf>
    <xf numFmtId="4" fontId="22" fillId="0" borderId="0" xfId="0" applyNumberFormat="1" applyFont="1" applyAlignment="1">
      <alignment horizontal="center" vertical="center"/>
    </xf>
    <xf numFmtId="3" fontId="22" fillId="0" borderId="0" xfId="0" applyNumberFormat="1" applyFont="1" applyAlignment="1">
      <alignment horizontal="right" vertical="center"/>
    </xf>
    <xf numFmtId="3" fontId="38" fillId="0" borderId="0" xfId="0" applyNumberFormat="1" applyFont="1" applyAlignment="1">
      <alignment horizontal="left"/>
    </xf>
    <xf numFmtId="3" fontId="22" fillId="0" borderId="0" xfId="0" applyNumberFormat="1" applyFont="1" applyAlignment="1">
      <alignment horizontal="center" vertical="center"/>
    </xf>
    <xf numFmtId="0" fontId="34" fillId="0" borderId="0" xfId="0" applyFont="1" applyAlignment="1">
      <alignment horizontal="right"/>
    </xf>
    <xf numFmtId="0" fontId="44" fillId="0" borderId="4" xfId="0" applyFont="1" applyBorder="1" applyAlignment="1">
      <alignment horizontal="left"/>
    </xf>
    <xf numFmtId="4" fontId="57" fillId="0" borderId="4" xfId="0" applyNumberFormat="1" applyFont="1" applyBorder="1" applyAlignment="1">
      <alignment horizontal="center"/>
    </xf>
    <xf numFmtId="4" fontId="58" fillId="0" borderId="4" xfId="0" applyNumberFormat="1" applyFont="1" applyBorder="1" applyAlignment="1">
      <alignment horizontal="center"/>
    </xf>
    <xf numFmtId="4" fontId="34" fillId="0" borderId="4" xfId="0" applyNumberFormat="1" applyFont="1" applyBorder="1" applyAlignment="1">
      <alignment horizontal="center" wrapText="1"/>
    </xf>
    <xf numFmtId="4" fontId="34" fillId="0" borderId="4" xfId="0" applyNumberFormat="1" applyFont="1" applyBorder="1" applyAlignment="1">
      <alignment horizontal="center"/>
    </xf>
    <xf numFmtId="0" fontId="34" fillId="0" borderId="0" xfId="0" applyFont="1"/>
    <xf numFmtId="0" fontId="20" fillId="0" borderId="0" xfId="0" applyFont="1" applyAlignment="1">
      <alignment horizontal="right" vertical="center"/>
    </xf>
    <xf numFmtId="0" fontId="34" fillId="0" borderId="6" xfId="0" applyFont="1" applyBorder="1" applyAlignment="1">
      <alignment horizontal="left"/>
    </xf>
    <xf numFmtId="4" fontId="57" fillId="0" borderId="10" xfId="0" applyNumberFormat="1" applyFont="1" applyBorder="1" applyAlignment="1">
      <alignment horizontal="center"/>
    </xf>
    <xf numFmtId="4" fontId="58" fillId="0" borderId="10" xfId="0" applyNumberFormat="1" applyFont="1" applyBorder="1" applyAlignment="1">
      <alignment horizontal="center"/>
    </xf>
    <xf numFmtId="4" fontId="57" fillId="0" borderId="8" xfId="0" applyNumberFormat="1" applyFont="1" applyBorder="1" applyAlignment="1">
      <alignment horizontal="center"/>
    </xf>
    <xf numFmtId="0" fontId="20" fillId="0" borderId="0" xfId="0" applyFont="1" applyAlignment="1">
      <alignment horizontal="center" vertical="center"/>
    </xf>
    <xf numFmtId="0" fontId="59" fillId="0" borderId="4" xfId="0" applyFont="1" applyBorder="1" applyAlignment="1">
      <alignment horizontal="right" vertical="center"/>
    </xf>
    <xf numFmtId="0" fontId="59" fillId="0" borderId="4" xfId="0" applyFont="1" applyBorder="1" applyAlignment="1">
      <alignment horizontal="left" vertical="center"/>
    </xf>
    <xf numFmtId="4" fontId="59" fillId="0" borderId="4" xfId="0" applyNumberFormat="1" applyFont="1" applyBorder="1" applyAlignment="1">
      <alignment horizontal="center" vertical="center"/>
    </xf>
    <xf numFmtId="4" fontId="34" fillId="0" borderId="5" xfId="0" applyNumberFormat="1" applyFont="1" applyBorder="1" applyAlignment="1">
      <alignment horizontal="center"/>
    </xf>
    <xf numFmtId="4" fontId="60" fillId="0" borderId="4" xfId="0" applyNumberFormat="1" applyFont="1" applyBorder="1" applyAlignment="1">
      <alignment horizontal="center"/>
    </xf>
    <xf numFmtId="0" fontId="59" fillId="0" borderId="0" xfId="0" applyFont="1" applyAlignment="1">
      <alignment horizontal="center"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0" fontId="22" fillId="0" borderId="4" xfId="0" applyFont="1" applyBorder="1" applyAlignment="1">
      <alignment horizontal="right" vertical="center"/>
    </xf>
    <xf numFmtId="0" fontId="22" fillId="0" borderId="4" xfId="0" applyFont="1" applyBorder="1" applyAlignment="1">
      <alignment horizontal="left" vertical="center"/>
    </xf>
    <xf numFmtId="4" fontId="34" fillId="0" borderId="6" xfId="0" applyNumberFormat="1" applyFont="1" applyBorder="1" applyAlignment="1">
      <alignment horizontal="center"/>
    </xf>
    <xf numFmtId="0" fontId="22" fillId="0" borderId="0" xfId="0" applyFont="1" applyAlignment="1">
      <alignment horizontal="center" vertical="center"/>
    </xf>
    <xf numFmtId="0" fontId="50" fillId="0" borderId="0" xfId="0" applyFont="1" applyAlignment="1">
      <alignment horizontal="right" vertical="center"/>
    </xf>
    <xf numFmtId="0" fontId="50" fillId="0" borderId="0" xfId="0" applyFont="1" applyAlignment="1">
      <alignment horizontal="left" vertical="center"/>
    </xf>
    <xf numFmtId="0" fontId="50" fillId="0" borderId="0" xfId="0" applyFont="1" applyAlignment="1">
      <alignment horizontal="center" vertical="center"/>
    </xf>
    <xf numFmtId="0" fontId="34" fillId="0" borderId="4" xfId="0" applyFont="1" applyBorder="1" applyAlignment="1">
      <alignment horizontal="left"/>
    </xf>
    <xf numFmtId="0" fontId="38" fillId="0" borderId="4" xfId="0" applyFont="1" applyBorder="1" applyAlignment="1">
      <alignment horizontal="left"/>
    </xf>
    <xf numFmtId="0" fontId="34" fillId="0" borderId="0" xfId="0" applyFont="1" applyAlignment="1">
      <alignment horizontal="left"/>
    </xf>
    <xf numFmtId="0" fontId="61" fillId="0" borderId="4" xfId="0" applyFont="1" applyBorder="1" applyAlignment="1">
      <alignment horizontal="center" vertical="center" wrapText="1"/>
    </xf>
    <xf numFmtId="0" fontId="48" fillId="0" borderId="4" xfId="0" applyFont="1" applyBorder="1" applyAlignment="1">
      <alignment horizontal="center" vertical="center"/>
    </xf>
    <xf numFmtId="0" fontId="58" fillId="0" borderId="4" xfId="0" applyFont="1" applyBorder="1" applyAlignment="1">
      <alignment horizontal="center" vertical="center"/>
    </xf>
    <xf numFmtId="0" fontId="57" fillId="0" borderId="4" xfId="0" applyFont="1" applyBorder="1" applyAlignment="1">
      <alignment horizontal="center" vertical="center"/>
    </xf>
    <xf numFmtId="0" fontId="57" fillId="0" borderId="4" xfId="0" applyFont="1" applyBorder="1" applyAlignment="1">
      <alignment horizontal="center" vertical="center" wrapText="1"/>
    </xf>
    <xf numFmtId="4" fontId="48" fillId="0" borderId="4" xfId="0" applyNumberFormat="1" applyFont="1" applyBorder="1" applyAlignment="1">
      <alignment horizontal="center" vertical="center"/>
    </xf>
    <xf numFmtId="164" fontId="34" fillId="0" borderId="4" xfId="0" applyNumberFormat="1" applyFont="1" applyBorder="1" applyAlignment="1">
      <alignment horizontal="center"/>
    </xf>
    <xf numFmtId="3" fontId="34" fillId="0" borderId="4" xfId="0" applyNumberFormat="1" applyFont="1" applyBorder="1" applyAlignment="1">
      <alignment horizontal="center"/>
    </xf>
    <xf numFmtId="164" fontId="34" fillId="2" borderId="4" xfId="0" applyNumberFormat="1" applyFont="1" applyFill="1" applyBorder="1" applyAlignment="1" applyProtection="1">
      <alignment horizontal="center"/>
      <protection locked="0"/>
    </xf>
    <xf numFmtId="3" fontId="34" fillId="2" borderId="4" xfId="0" applyNumberFormat="1" applyFont="1" applyFill="1" applyBorder="1" applyAlignment="1" applyProtection="1">
      <alignment horizontal="center"/>
      <protection locked="0"/>
    </xf>
    <xf numFmtId="0" fontId="62" fillId="0" borderId="0" xfId="0" applyFont="1" applyAlignment="1">
      <alignment horizontal="left" vertical="distributed"/>
    </xf>
    <xf numFmtId="4" fontId="63"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62" fillId="0" borderId="0" xfId="0" applyNumberFormat="1" applyFont="1" applyAlignment="1">
      <alignment horizontal="center" vertical="center"/>
    </xf>
    <xf numFmtId="4" fontId="48" fillId="0" borderId="0" xfId="0" applyNumberFormat="1" applyFont="1" applyAlignment="1">
      <alignment horizontal="center" vertical="center"/>
    </xf>
    <xf numFmtId="0" fontId="32" fillId="0" borderId="1" xfId="0" applyFont="1" applyBorder="1" applyAlignment="1">
      <alignment horizontal="left" vertical="distributed"/>
    </xf>
    <xf numFmtId="4" fontId="65" fillId="0" borderId="1" xfId="0" applyNumberFormat="1" applyFont="1" applyBorder="1" applyAlignment="1">
      <alignment horizontal="center" vertical="center" wrapText="1"/>
    </xf>
    <xf numFmtId="0" fontId="34" fillId="0" borderId="4" xfId="0" applyFont="1" applyBorder="1" applyAlignment="1">
      <alignment horizontal="left" vertical="distributed"/>
    </xf>
    <xf numFmtId="0" fontId="26" fillId="0" borderId="4" xfId="0" applyFont="1" applyBorder="1" applyAlignment="1">
      <alignment horizontal="center"/>
    </xf>
    <xf numFmtId="0" fontId="38" fillId="0" borderId="4" xfId="0" applyFont="1" applyBorder="1" applyAlignment="1">
      <alignment horizontal="left" vertical="distributed"/>
    </xf>
    <xf numFmtId="4" fontId="43" fillId="0" borderId="4" xfId="0" applyNumberFormat="1" applyFont="1" applyBorder="1" applyAlignment="1">
      <alignment horizontal="center"/>
    </xf>
    <xf numFmtId="3" fontId="34" fillId="0" borderId="4" xfId="0" applyNumberFormat="1" applyFont="1" applyBorder="1" applyAlignment="1">
      <alignment horizontal="left" vertical="distributed"/>
    </xf>
    <xf numFmtId="3" fontId="63" fillId="0" borderId="4" xfId="0" applyNumberFormat="1" applyFont="1" applyBorder="1" applyAlignment="1">
      <alignment horizontal="left" vertical="distributed"/>
    </xf>
    <xf numFmtId="4" fontId="63" fillId="0" borderId="4" xfId="0" applyNumberFormat="1" applyFont="1" applyBorder="1" applyAlignment="1">
      <alignment horizontal="center"/>
    </xf>
    <xf numFmtId="4" fontId="63" fillId="2" borderId="4" xfId="0" applyNumberFormat="1" applyFont="1" applyFill="1" applyBorder="1" applyAlignment="1" applyProtection="1">
      <alignment horizontal="center"/>
      <protection locked="0"/>
    </xf>
    <xf numFmtId="4" fontId="66" fillId="0" borderId="0" xfId="0" applyNumberFormat="1" applyFont="1" applyAlignment="1">
      <alignment horizontal="center" vertical="center"/>
    </xf>
    <xf numFmtId="0" fontId="66" fillId="0" borderId="0" xfId="0" applyFont="1" applyAlignment="1">
      <alignment horizontal="center" vertical="center"/>
    </xf>
    <xf numFmtId="3" fontId="34" fillId="3" borderId="4" xfId="0" applyNumberFormat="1" applyFont="1" applyFill="1" applyBorder="1" applyAlignment="1">
      <alignment horizontal="left" vertical="distributed"/>
    </xf>
    <xf numFmtId="3" fontId="67" fillId="3" borderId="4" xfId="0" applyNumberFormat="1" applyFont="1" applyFill="1" applyBorder="1" applyAlignment="1">
      <alignment horizontal="left" vertical="distributed"/>
    </xf>
    <xf numFmtId="0" fontId="23" fillId="2" borderId="4" xfId="0" applyFont="1" applyFill="1" applyBorder="1" applyAlignment="1" applyProtection="1">
      <alignment vertical="center" wrapText="1"/>
      <protection locked="0"/>
    </xf>
    <xf numFmtId="4" fontId="20" fillId="0" borderId="0" xfId="0" applyNumberFormat="1" applyFont="1" applyAlignment="1">
      <alignment horizontal="left" vertical="distributed"/>
    </xf>
    <xf numFmtId="0" fontId="23" fillId="2" borderId="5" xfId="0" applyFont="1" applyFill="1" applyBorder="1" applyAlignment="1" applyProtection="1">
      <alignment vertical="center" wrapText="1"/>
      <protection locked="0"/>
    </xf>
    <xf numFmtId="4" fontId="23" fillId="3" borderId="0" xfId="0" applyNumberFormat="1" applyFont="1" applyFill="1" applyAlignment="1">
      <alignment vertical="center" wrapText="1"/>
    </xf>
    <xf numFmtId="0" fontId="23"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2" fillId="0" borderId="0" xfId="0" applyNumberFormat="1" applyFont="1" applyAlignment="1">
      <alignment horizontal="center" vertical="center"/>
    </xf>
    <xf numFmtId="4" fontId="68" fillId="0" borderId="0" xfId="0" applyNumberFormat="1" applyFont="1" applyAlignment="1">
      <alignment horizontal="center" vertical="center"/>
    </xf>
    <xf numFmtId="3" fontId="68" fillId="0" borderId="0" xfId="0" applyNumberFormat="1" applyFont="1" applyAlignment="1">
      <alignment horizontal="center" vertical="center"/>
    </xf>
    <xf numFmtId="3" fontId="38" fillId="3" borderId="4" xfId="0" applyNumberFormat="1" applyFont="1" applyFill="1" applyBorder="1" applyAlignment="1">
      <alignment horizontal="left" vertical="distributed"/>
    </xf>
    <xf numFmtId="3" fontId="38"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8" fillId="2" borderId="4" xfId="0" applyNumberFormat="1" applyFont="1" applyFill="1" applyBorder="1" applyAlignment="1" applyProtection="1">
      <alignment horizontal="center"/>
      <protection locked="0"/>
    </xf>
    <xf numFmtId="4" fontId="38" fillId="3" borderId="0" xfId="0" applyNumberFormat="1" applyFont="1" applyFill="1" applyAlignment="1">
      <alignment horizontal="center" vertical="center"/>
    </xf>
    <xf numFmtId="4" fontId="69" fillId="3" borderId="0" xfId="0" applyNumberFormat="1" applyFont="1" applyFill="1" applyAlignment="1">
      <alignment horizontal="center" vertical="center"/>
    </xf>
    <xf numFmtId="3" fontId="69" fillId="3" borderId="0" xfId="0" applyNumberFormat="1" applyFont="1" applyFill="1" applyAlignment="1">
      <alignment horizontal="center" vertical="center"/>
    </xf>
    <xf numFmtId="0" fontId="34" fillId="0" borderId="0" xfId="0" applyFont="1" applyAlignment="1">
      <alignment vertical="distributed"/>
    </xf>
    <xf numFmtId="4" fontId="32" fillId="0" borderId="1" xfId="0" applyNumberFormat="1" applyFont="1" applyBorder="1" applyAlignment="1">
      <alignment horizontal="center" vertical="distributed"/>
    </xf>
    <xf numFmtId="4" fontId="20" fillId="0" borderId="4" xfId="0" applyNumberFormat="1" applyFont="1" applyBorder="1" applyAlignment="1">
      <alignment horizontal="center" vertical="distributed"/>
    </xf>
    <xf numFmtId="0" fontId="57" fillId="0" borderId="0" xfId="0" applyFont="1" applyAlignment="1">
      <alignment horizontal="center" vertical="center"/>
    </xf>
    <xf numFmtId="0" fontId="70" fillId="0" borderId="0" xfId="0" applyFont="1" applyAlignment="1">
      <alignment horizontal="center" vertical="center"/>
    </xf>
    <xf numFmtId="4" fontId="71" fillId="3" borderId="0" xfId="0" applyNumberFormat="1" applyFont="1" applyFill="1" applyAlignment="1">
      <alignment vertical="center" wrapText="1"/>
    </xf>
    <xf numFmtId="0" fontId="71" fillId="3" borderId="0" xfId="0" applyFont="1" applyFill="1" applyAlignment="1">
      <alignment vertical="center" wrapText="1"/>
    </xf>
    <xf numFmtId="0" fontId="3" fillId="0" borderId="0" xfId="0" applyFont="1" applyAlignment="1">
      <alignment vertical="distributed"/>
    </xf>
    <xf numFmtId="0" fontId="38" fillId="0" borderId="0" xfId="0" applyFont="1" applyAlignment="1">
      <alignment vertical="distributed"/>
    </xf>
    <xf numFmtId="0" fontId="34" fillId="0" borderId="4" xfId="0" applyFont="1" applyBorder="1" applyAlignment="1">
      <alignment vertical="distributed"/>
    </xf>
    <xf numFmtId="4" fontId="7" fillId="0" borderId="4" xfId="0" applyNumberFormat="1" applyFont="1" applyBorder="1" applyAlignment="1">
      <alignment horizontal="center"/>
    </xf>
    <xf numFmtId="0" fontId="38" fillId="0" borderId="4" xfId="0" applyFont="1" applyBorder="1" applyAlignment="1">
      <alignment vertical="distributed"/>
    </xf>
    <xf numFmtId="4" fontId="72" fillId="0" borderId="4" xfId="0" applyNumberFormat="1" applyFont="1" applyBorder="1" applyAlignment="1">
      <alignment horizontal="center"/>
    </xf>
    <xf numFmtId="4" fontId="38" fillId="0" borderId="0" xfId="0" applyNumberFormat="1" applyFont="1"/>
    <xf numFmtId="4" fontId="4" fillId="0" borderId="0" xfId="0" applyNumberFormat="1" applyFont="1"/>
    <xf numFmtId="4" fontId="72" fillId="0" borderId="0" xfId="0" applyNumberFormat="1" applyFont="1" applyAlignment="1">
      <alignment horizontal="center"/>
    </xf>
    <xf numFmtId="0" fontId="3" fillId="0" borderId="4" xfId="0" applyFont="1" applyBorder="1" applyAlignment="1">
      <alignment vertical="distributed"/>
    </xf>
    <xf numFmtId="4" fontId="34" fillId="4" borderId="4" xfId="0" applyNumberFormat="1" applyFont="1" applyFill="1" applyBorder="1" applyAlignment="1" applyProtection="1">
      <alignment horizontal="center"/>
      <protection locked="0"/>
    </xf>
    <xf numFmtId="0" fontId="22" fillId="0" borderId="0" xfId="0" applyFont="1" applyAlignment="1">
      <alignment horizontal="center" vertical="distributed"/>
    </xf>
    <xf numFmtId="4" fontId="22" fillId="0" borderId="0" xfId="0" applyNumberFormat="1" applyFont="1" applyAlignment="1">
      <alignment horizontal="center" vertical="center" wrapText="1"/>
    </xf>
    <xf numFmtId="4" fontId="73" fillId="0" borderId="0" xfId="0" applyNumberFormat="1" applyFont="1" applyAlignment="1">
      <alignment horizontal="center" vertical="center" wrapText="1"/>
    </xf>
    <xf numFmtId="4" fontId="74" fillId="0" borderId="0" xfId="0" applyNumberFormat="1" applyFont="1" applyAlignment="1">
      <alignment horizontal="center"/>
    </xf>
    <xf numFmtId="0" fontId="22" fillId="0" borderId="1" xfId="0" applyFont="1" applyBorder="1" applyAlignment="1">
      <alignment horizontal="left" vertical="distributed"/>
    </xf>
    <xf numFmtId="4" fontId="22" fillId="0" borderId="1" xfId="0" applyNumberFormat="1" applyFont="1" applyBorder="1" applyAlignment="1">
      <alignment horizontal="center" vertical="center" wrapText="1"/>
    </xf>
    <xf numFmtId="4" fontId="65" fillId="0" borderId="4" xfId="0" applyNumberFormat="1" applyFont="1" applyBorder="1" applyAlignment="1">
      <alignment horizontal="center" vertical="center" wrapText="1"/>
    </xf>
    <xf numFmtId="4" fontId="20" fillId="0" borderId="4" xfId="0" applyNumberFormat="1" applyFont="1" applyBorder="1" applyAlignment="1">
      <alignment horizontal="center"/>
    </xf>
    <xf numFmtId="3" fontId="32" fillId="0" borderId="0" xfId="0" applyNumberFormat="1" applyFont="1" applyAlignment="1">
      <alignment horizontal="center" vertical="center"/>
    </xf>
    <xf numFmtId="3" fontId="31" fillId="0" borderId="0" xfId="0" applyNumberFormat="1" applyFont="1" applyAlignment="1">
      <alignment horizontal="center" vertical="center"/>
    </xf>
    <xf numFmtId="3" fontId="75" fillId="0" borderId="0" xfId="0" applyNumberFormat="1" applyFont="1" applyAlignment="1">
      <alignment horizontal="center" vertical="center"/>
    </xf>
    <xf numFmtId="0" fontId="43" fillId="0" borderId="0" xfId="0" applyFont="1" applyAlignment="1">
      <alignment vertical="distributed"/>
    </xf>
    <xf numFmtId="4" fontId="7" fillId="0" borderId="0" xfId="0" applyNumberFormat="1" applyFont="1"/>
    <xf numFmtId="4" fontId="3" fillId="0" borderId="0" xfId="0" applyNumberFormat="1" applyFont="1"/>
    <xf numFmtId="4" fontId="34"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8"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4" fillId="2" borderId="14" xfId="0" applyNumberFormat="1" applyFont="1" applyFill="1" applyBorder="1"/>
    <xf numFmtId="4" fontId="34"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4" fillId="0" borderId="17" xfId="0" applyNumberFormat="1" applyFont="1" applyBorder="1"/>
    <xf numFmtId="4" fontId="7" fillId="2" borderId="17" xfId="0" applyNumberFormat="1" applyFont="1" applyFill="1" applyBorder="1"/>
    <xf numFmtId="4" fontId="34" fillId="2" borderId="17" xfId="0" applyNumberFormat="1" applyFont="1" applyFill="1" applyBorder="1"/>
    <xf numFmtId="4" fontId="34"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8" fillId="0" borderId="19" xfId="0" applyNumberFormat="1" applyFont="1" applyBorder="1"/>
    <xf numFmtId="4" fontId="4" fillId="0" borderId="20" xfId="0" applyNumberFormat="1" applyFont="1" applyBorder="1"/>
    <xf numFmtId="49" fontId="7" fillId="0" borderId="18" xfId="0" applyNumberFormat="1" applyFont="1" applyBorder="1"/>
    <xf numFmtId="4" fontId="38" fillId="0" borderId="20" xfId="0" applyNumberFormat="1" applyFont="1" applyBorder="1"/>
    <xf numFmtId="0" fontId="80" fillId="0" borderId="0" xfId="0" applyFont="1"/>
    <xf numFmtId="0" fontId="0" fillId="0" borderId="0" xfId="0" applyAlignment="1">
      <alignment vertical="distributed"/>
    </xf>
    <xf numFmtId="0" fontId="0" fillId="0" borderId="0" xfId="0" applyAlignment="1">
      <alignment horizontal="center"/>
    </xf>
    <xf numFmtId="0" fontId="38" fillId="0" borderId="11" xfId="0" applyFont="1" applyBorder="1" applyAlignment="1">
      <alignment horizontal="center" vertical="distributed"/>
    </xf>
    <xf numFmtId="9" fontId="38" fillId="0" borderId="12" xfId="0" applyNumberFormat="1" applyFont="1" applyBorder="1" applyAlignment="1">
      <alignment horizontal="center"/>
    </xf>
    <xf numFmtId="0" fontId="26" fillId="0" borderId="1" xfId="0" applyFont="1" applyBorder="1" applyAlignment="1">
      <alignment horizontal="center"/>
    </xf>
    <xf numFmtId="3" fontId="26" fillId="0" borderId="3" xfId="0" applyNumberFormat="1" applyFont="1" applyBorder="1" applyAlignment="1">
      <alignment horizontal="center"/>
    </xf>
    <xf numFmtId="0" fontId="81" fillId="0" borderId="0" xfId="0" applyFont="1"/>
    <xf numFmtId="3" fontId="34" fillId="0" borderId="0" xfId="0" applyNumberFormat="1" applyFont="1" applyAlignment="1">
      <alignment horizontal="left"/>
    </xf>
    <xf numFmtId="3" fontId="34" fillId="0" borderId="0" xfId="0" applyNumberFormat="1" applyFont="1" applyAlignment="1">
      <alignment horizontal="left" vertical="distributed"/>
    </xf>
    <xf numFmtId="4" fontId="20" fillId="3" borderId="0" xfId="0" applyNumberFormat="1" applyFont="1" applyFill="1" applyAlignment="1">
      <alignment horizontal="center" vertical="center"/>
    </xf>
    <xf numFmtId="3" fontId="38" fillId="0" borderId="1" xfId="0" applyNumberFormat="1" applyFont="1" applyBorder="1" applyAlignment="1">
      <alignment horizontal="left" vertical="distributed"/>
    </xf>
    <xf numFmtId="4" fontId="38" fillId="0" borderId="1" xfId="0" applyNumberFormat="1" applyFont="1" applyBorder="1" applyAlignment="1">
      <alignment horizontal="center"/>
    </xf>
    <xf numFmtId="4" fontId="22" fillId="0" borderId="1" xfId="0" applyNumberFormat="1" applyFont="1" applyBorder="1" applyAlignment="1">
      <alignment horizontal="center" vertical="center"/>
    </xf>
    <xf numFmtId="3" fontId="38" fillId="0" borderId="3" xfId="0" applyNumberFormat="1" applyFont="1" applyBorder="1" applyAlignment="1">
      <alignment horizontal="left" vertical="distributed"/>
    </xf>
    <xf numFmtId="3" fontId="82" fillId="0" borderId="3" xfId="0" applyNumberFormat="1" applyFont="1" applyBorder="1" applyAlignment="1">
      <alignment horizontal="left" vertical="distributed"/>
    </xf>
    <xf numFmtId="4" fontId="82" fillId="0" borderId="3" xfId="0" applyNumberFormat="1" applyFont="1" applyBorder="1" applyAlignment="1">
      <alignment horizontal="center"/>
    </xf>
    <xf numFmtId="3" fontId="83" fillId="0" borderId="0" xfId="0" applyNumberFormat="1" applyFont="1" applyAlignment="1">
      <alignment horizontal="center" vertical="center"/>
    </xf>
    <xf numFmtId="3" fontId="32" fillId="0" borderId="1"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xf numFmtId="3" fontId="3" fillId="0" borderId="1" xfId="0" applyNumberFormat="1" applyFont="1" applyBorder="1" applyAlignment="1">
      <alignment horizontal="left" vertical="distributed"/>
    </xf>
    <xf numFmtId="10" fontId="3" fillId="0" borderId="1" xfId="0" applyNumberFormat="1" applyFont="1" applyBorder="1" applyAlignment="1">
      <alignment horizontal="center"/>
    </xf>
    <xf numFmtId="3" fontId="3" fillId="5" borderId="1" xfId="0" applyNumberFormat="1" applyFont="1" applyFill="1" applyBorder="1" applyAlignment="1">
      <alignment horizontal="center"/>
    </xf>
    <xf numFmtId="3" fontId="3" fillId="0" borderId="0" xfId="0" applyNumberFormat="1" applyFont="1" applyAlignment="1">
      <alignment horizontal="left"/>
    </xf>
    <xf numFmtId="9" fontId="34" fillId="0" borderId="0" xfId="0" applyNumberFormat="1" applyFont="1" applyAlignment="1">
      <alignment horizontal="center"/>
    </xf>
    <xf numFmtId="3" fontId="34" fillId="0" borderId="0" xfId="0" applyNumberFormat="1" applyFont="1" applyAlignment="1">
      <alignment horizontal="center"/>
    </xf>
    <xf numFmtId="3" fontId="34" fillId="0" borderId="0" xfId="0" applyNumberFormat="1" applyFont="1"/>
    <xf numFmtId="3" fontId="32" fillId="0" borderId="0" xfId="0" applyNumberFormat="1" applyFont="1" applyAlignment="1">
      <alignment horizontal="left" vertical="distributed"/>
    </xf>
    <xf numFmtId="3" fontId="3" fillId="0" borderId="0" xfId="0" applyNumberFormat="1" applyFont="1" applyAlignment="1">
      <alignment horizontal="center" vertical="distributed"/>
    </xf>
    <xf numFmtId="3" fontId="10" fillId="0" borderId="0" xfId="0" applyNumberFormat="1" applyFont="1" applyAlignment="1">
      <alignment horizontal="left" vertical="distributed"/>
    </xf>
    <xf numFmtId="0" fontId="85" fillId="0" borderId="0" xfId="0" applyFont="1" applyAlignment="1">
      <alignment wrapText="1"/>
    </xf>
    <xf numFmtId="0" fontId="85" fillId="0" borderId="0" xfId="0" applyFont="1"/>
    <xf numFmtId="0" fontId="52" fillId="0" borderId="0" xfId="0" applyFont="1" applyAlignment="1">
      <alignment horizontal="left" wrapText="1"/>
    </xf>
    <xf numFmtId="0" fontId="52" fillId="0" borderId="0" xfId="0" applyFont="1" applyAlignment="1">
      <alignment wrapText="1"/>
    </xf>
    <xf numFmtId="0" fontId="86" fillId="0" borderId="0" xfId="0" applyFont="1" applyAlignment="1">
      <alignment wrapText="1"/>
    </xf>
    <xf numFmtId="0" fontId="86" fillId="0" borderId="24" xfId="0" applyFont="1" applyBorder="1" applyAlignment="1">
      <alignment horizontal="center" vertical="center" wrapText="1"/>
    </xf>
    <xf numFmtId="0" fontId="52" fillId="2" borderId="24" xfId="0" applyFont="1" applyFill="1" applyBorder="1" applyAlignment="1" applyProtection="1">
      <alignment wrapText="1"/>
      <protection locked="0"/>
    </xf>
    <xf numFmtId="4" fontId="52" fillId="2" borderId="24" xfId="0" applyNumberFormat="1" applyFont="1" applyFill="1" applyBorder="1" applyAlignment="1" applyProtection="1">
      <alignment wrapText="1"/>
      <protection locked="0"/>
    </xf>
    <xf numFmtId="9" fontId="52" fillId="0" borderId="24" xfId="1" applyFont="1" applyBorder="1" applyAlignment="1" applyProtection="1">
      <alignment wrapText="1"/>
    </xf>
    <xf numFmtId="0" fontId="52" fillId="0" borderId="24" xfId="0" applyFont="1" applyBorder="1" applyAlignment="1">
      <alignment wrapText="1"/>
    </xf>
    <xf numFmtId="0" fontId="86" fillId="0" borderId="24" xfId="0" applyFont="1" applyBorder="1" applyAlignment="1">
      <alignment wrapText="1"/>
    </xf>
    <xf numFmtId="4" fontId="86" fillId="0" borderId="24" xfId="0" applyNumberFormat="1" applyFont="1" applyBorder="1"/>
    <xf numFmtId="9" fontId="86" fillId="0" borderId="24" xfId="1" applyFont="1" applyBorder="1" applyProtection="1"/>
    <xf numFmtId="2" fontId="86" fillId="0" borderId="24" xfId="0" applyNumberFormat="1" applyFont="1" applyBorder="1"/>
    <xf numFmtId="0" fontId="86" fillId="0" borderId="24" xfId="0" applyFont="1" applyBorder="1"/>
    <xf numFmtId="0" fontId="52" fillId="0" borderId="0" xfId="0" applyFont="1"/>
    <xf numFmtId="0" fontId="87" fillId="6" borderId="0" xfId="0" applyFont="1" applyFill="1" applyAlignment="1">
      <alignment horizontal="center"/>
    </xf>
    <xf numFmtId="0" fontId="88" fillId="0" borderId="24" xfId="0" applyFont="1" applyBorder="1" applyAlignment="1">
      <alignment horizontal="center"/>
    </xf>
    <xf numFmtId="0" fontId="52" fillId="0" borderId="24" xfId="0" applyFont="1" applyBorder="1"/>
    <xf numFmtId="3" fontId="52" fillId="0" borderId="24" xfId="0" applyNumberFormat="1" applyFont="1" applyBorder="1"/>
    <xf numFmtId="165" fontId="85" fillId="0" borderId="24" xfId="0" applyNumberFormat="1" applyFont="1" applyBorder="1"/>
    <xf numFmtId="0" fontId="85" fillId="0" borderId="27" xfId="0" applyFont="1" applyBorder="1"/>
    <xf numFmtId="0" fontId="85" fillId="0" borderId="28" xfId="0" applyFont="1" applyBorder="1"/>
    <xf numFmtId="3" fontId="86" fillId="0" borderId="24" xfId="0" applyNumberFormat="1" applyFont="1" applyBorder="1"/>
    <xf numFmtId="0" fontId="85" fillId="0" borderId="29" xfId="0" applyFont="1" applyBorder="1"/>
    <xf numFmtId="8" fontId="0" fillId="0" borderId="0" xfId="0" applyNumberFormat="1"/>
    <xf numFmtId="0" fontId="79" fillId="0" borderId="0" xfId="0" applyFont="1"/>
    <xf numFmtId="0" fontId="79" fillId="0" borderId="0" xfId="0" applyFont="1" applyAlignment="1">
      <alignment horizontal="center"/>
    </xf>
    <xf numFmtId="0" fontId="89" fillId="0" borderId="0" xfId="0" applyFont="1"/>
    <xf numFmtId="0" fontId="22" fillId="0" borderId="0" xfId="0" applyFont="1" applyAlignment="1">
      <alignment horizontal="left" vertical="center"/>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34" fillId="0" borderId="1" xfId="0" applyFont="1" applyBorder="1" applyAlignment="1">
      <alignment horizontal="left" vertical="distributed"/>
    </xf>
    <xf numFmtId="49" fontId="36" fillId="0" borderId="1" xfId="0" applyNumberFormat="1" applyFont="1" applyBorder="1" applyAlignment="1">
      <alignment horizontal="center" vertical="center" wrapText="1"/>
    </xf>
    <xf numFmtId="0" fontId="58" fillId="0" borderId="4" xfId="0" applyFont="1" applyBorder="1" applyAlignment="1">
      <alignment horizontal="center"/>
    </xf>
    <xf numFmtId="0" fontId="58" fillId="0" borderId="1" xfId="0" applyFont="1" applyBorder="1" applyAlignment="1">
      <alignment horizontal="center"/>
    </xf>
    <xf numFmtId="0" fontId="57" fillId="0" borderId="1" xfId="0" applyFont="1" applyBorder="1" applyAlignment="1">
      <alignment horizontal="center"/>
    </xf>
    <xf numFmtId="49" fontId="36" fillId="0" borderId="0" xfId="0" applyNumberFormat="1" applyFont="1" applyAlignment="1">
      <alignment horizontal="center" vertical="center" wrapText="1"/>
    </xf>
    <xf numFmtId="3" fontId="34" fillId="0" borderId="3" xfId="0" applyNumberFormat="1" applyFont="1" applyBorder="1" applyAlignment="1">
      <alignment horizontal="left" vertical="distributed"/>
    </xf>
    <xf numFmtId="49" fontId="36" fillId="0" borderId="3" xfId="0" applyNumberFormat="1" applyFont="1" applyBorder="1" applyAlignment="1">
      <alignment horizontal="center" vertical="center" wrapText="1"/>
    </xf>
    <xf numFmtId="0" fontId="38" fillId="0" borderId="3" xfId="0" applyFont="1" applyBorder="1" applyAlignment="1">
      <alignment horizontal="left" vertical="distributed"/>
    </xf>
    <xf numFmtId="49" fontId="65" fillId="0" borderId="3" xfId="0" applyNumberFormat="1" applyFont="1" applyBorder="1" applyAlignment="1">
      <alignment horizontal="center" vertical="center" wrapText="1"/>
    </xf>
    <xf numFmtId="3" fontId="34" fillId="0" borderId="1" xfId="0" applyNumberFormat="1" applyFont="1" applyBorder="1" applyAlignment="1">
      <alignment horizontal="left" vertical="distributed"/>
    </xf>
    <xf numFmtId="4" fontId="34" fillId="0" borderId="1" xfId="0" applyNumberFormat="1" applyFont="1" applyBorder="1" applyAlignment="1">
      <alignment horizontal="center"/>
    </xf>
    <xf numFmtId="0" fontId="38" fillId="0" borderId="1" xfId="0" applyFont="1" applyBorder="1" applyAlignment="1">
      <alignment horizontal="left" vertical="distributed"/>
    </xf>
    <xf numFmtId="49" fontId="65" fillId="0" borderId="1" xfId="0" applyNumberFormat="1" applyFont="1" applyBorder="1" applyAlignment="1">
      <alignment horizontal="center" vertical="center" wrapText="1"/>
    </xf>
    <xf numFmtId="0" fontId="34" fillId="0" borderId="0" xfId="0" applyFont="1" applyAlignment="1">
      <alignment horizontal="left" vertical="distributed"/>
    </xf>
    <xf numFmtId="0" fontId="3" fillId="0" borderId="1" xfId="0" applyFont="1" applyBorder="1" applyAlignment="1">
      <alignment horizontal="left" vertical="distributed"/>
    </xf>
    <xf numFmtId="49" fontId="90" fillId="0" borderId="1" xfId="0" applyNumberFormat="1" applyFont="1" applyBorder="1" applyAlignment="1">
      <alignment horizontal="center" vertical="center" wrapText="1"/>
    </xf>
    <xf numFmtId="0" fontId="68" fillId="0" borderId="0" xfId="0" applyFont="1" applyAlignment="1">
      <alignment horizontal="center" vertical="center"/>
    </xf>
    <xf numFmtId="0" fontId="38" fillId="0" borderId="0" xfId="0" applyFont="1" applyAlignment="1">
      <alignment horizontal="center"/>
    </xf>
    <xf numFmtId="0" fontId="34" fillId="0" borderId="0" xfId="0" applyFont="1" applyAlignment="1">
      <alignment horizontal="center"/>
    </xf>
    <xf numFmtId="0" fontId="32" fillId="5" borderId="0" xfId="0" applyFont="1" applyFill="1" applyAlignment="1">
      <alignment horizontal="left"/>
    </xf>
    <xf numFmtId="49" fontId="90" fillId="5" borderId="0" xfId="0" applyNumberFormat="1" applyFont="1" applyFill="1" applyAlignment="1">
      <alignment horizontal="center" vertical="center" wrapText="1"/>
    </xf>
    <xf numFmtId="0" fontId="32" fillId="5" borderId="0" xfId="0" applyFont="1" applyFill="1" applyAlignment="1">
      <alignment horizontal="center"/>
    </xf>
    <xf numFmtId="0" fontId="91" fillId="0" borderId="0" xfId="0" applyFont="1"/>
    <xf numFmtId="0" fontId="93" fillId="0" borderId="0" xfId="0" applyFont="1" applyAlignment="1">
      <alignment horizontal="left" vertical="center"/>
    </xf>
    <xf numFmtId="0" fontId="93" fillId="0" borderId="0" xfId="3" applyFont="1" applyAlignment="1">
      <alignment vertical="distributed"/>
    </xf>
    <xf numFmtId="0" fontId="94" fillId="0" borderId="0" xfId="2" applyFont="1" applyFill="1" applyAlignment="1">
      <alignment vertical="center"/>
    </xf>
    <xf numFmtId="0" fontId="94"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95" fillId="0" borderId="8" xfId="0" applyFont="1" applyBorder="1" applyAlignment="1">
      <alignment horizontal="left" vertical="distributed"/>
    </xf>
    <xf numFmtId="4" fontId="23" fillId="3" borderId="4" xfId="3" applyNumberFormat="1" applyFont="1" applyFill="1" applyBorder="1" applyAlignment="1" applyProtection="1">
      <alignment horizontal="center" vertical="distributed"/>
      <protection locked="0"/>
    </xf>
    <xf numFmtId="4" fontId="60" fillId="3" borderId="4" xfId="0" applyNumberFormat="1" applyFont="1" applyFill="1" applyBorder="1" applyAlignment="1">
      <alignment horizontal="center"/>
    </xf>
    <xf numFmtId="4" fontId="21" fillId="2" borderId="4" xfId="3" applyNumberFormat="1" applyFont="1" applyFill="1" applyBorder="1" applyAlignment="1">
      <alignment horizontal="center" vertical="distributed"/>
    </xf>
    <xf numFmtId="4" fontId="34" fillId="2" borderId="4" xfId="0" applyNumberFormat="1" applyFont="1" applyFill="1" applyBorder="1" applyAlignment="1">
      <alignment horizontal="center"/>
    </xf>
    <xf numFmtId="3" fontId="20" fillId="3" borderId="4" xfId="0" applyNumberFormat="1" applyFont="1" applyFill="1" applyBorder="1" applyAlignment="1">
      <alignment horizontal="left" vertical="distributed"/>
    </xf>
    <xf numFmtId="4" fontId="20" fillId="3" borderId="4" xfId="0" applyNumberFormat="1" applyFont="1" applyFill="1" applyBorder="1" applyAlignment="1">
      <alignment horizontal="center"/>
    </xf>
    <xf numFmtId="3" fontId="20" fillId="3" borderId="0" xfId="0" applyNumberFormat="1" applyFont="1" applyFill="1" applyAlignment="1">
      <alignment horizontal="center" vertical="center"/>
    </xf>
    <xf numFmtId="3" fontId="48" fillId="3" borderId="0" xfId="0" applyNumberFormat="1" applyFont="1" applyFill="1" applyAlignment="1">
      <alignment horizontal="center" vertical="center"/>
    </xf>
    <xf numFmtId="0" fontId="90" fillId="0" borderId="0" xfId="0" applyFont="1" applyAlignment="1">
      <alignment horizontal="left" vertical="distributed"/>
    </xf>
    <xf numFmtId="3" fontId="96" fillId="0" borderId="4" xfId="0" applyNumberFormat="1" applyFont="1" applyBorder="1" applyAlignment="1">
      <alignment horizontal="left" vertical="distributed"/>
    </xf>
    <xf numFmtId="4" fontId="57" fillId="0" borderId="0" xfId="0" applyNumberFormat="1" applyFont="1" applyAlignment="1">
      <alignment horizontal="center"/>
    </xf>
    <xf numFmtId="4" fontId="34" fillId="3" borderId="11" xfId="0" applyNumberFormat="1" applyFont="1" applyFill="1" applyBorder="1" applyAlignment="1">
      <alignment horizontal="center"/>
    </xf>
    <xf numFmtId="4" fontId="60" fillId="0" borderId="0" xfId="0" applyNumberFormat="1" applyFont="1" applyAlignment="1">
      <alignment horizontal="center"/>
    </xf>
    <xf numFmtId="4" fontId="34" fillId="3" borderId="0" xfId="0" applyNumberFormat="1" applyFont="1" applyFill="1" applyAlignment="1">
      <alignment horizontal="center"/>
    </xf>
    <xf numFmtId="4" fontId="34" fillId="3" borderId="0" xfId="0" applyNumberFormat="1" applyFont="1" applyFill="1" applyAlignment="1" applyProtection="1">
      <alignment horizontal="center"/>
      <protection locked="0"/>
    </xf>
    <xf numFmtId="4" fontId="23" fillId="2" borderId="11" xfId="3" applyNumberFormat="1" applyFont="1" applyFill="1" applyBorder="1" applyAlignment="1" applyProtection="1">
      <alignment horizontal="center" vertical="distributed"/>
      <protection locked="0"/>
    </xf>
    <xf numFmtId="4" fontId="23" fillId="0" borderId="0" xfId="3" applyNumberFormat="1" applyFont="1" applyAlignment="1" applyProtection="1">
      <alignment horizontal="center" vertical="distributed"/>
      <protection locked="0"/>
    </xf>
    <xf numFmtId="4" fontId="38" fillId="0" borderId="11" xfId="0" applyNumberFormat="1" applyFont="1" applyBorder="1" applyAlignment="1">
      <alignment horizontal="center"/>
    </xf>
    <xf numFmtId="4" fontId="34" fillId="2" borderId="11" xfId="0" applyNumberFormat="1" applyFont="1" applyFill="1" applyBorder="1" applyAlignment="1">
      <alignment horizontal="center"/>
    </xf>
    <xf numFmtId="4" fontId="53" fillId="0" borderId="11" xfId="0" applyNumberFormat="1" applyFont="1" applyBorder="1" applyAlignment="1">
      <alignment horizontal="center"/>
    </xf>
    <xf numFmtId="0" fontId="21" fillId="0" borderId="0" xfId="0" applyFont="1" applyAlignment="1">
      <alignment vertical="center"/>
    </xf>
    <xf numFmtId="4" fontId="23" fillId="0" borderId="7" xfId="3" applyNumberFormat="1" applyFont="1" applyBorder="1" applyAlignment="1" applyProtection="1">
      <alignment horizontal="center" vertical="distributed"/>
      <protection locked="0"/>
    </xf>
    <xf numFmtId="0" fontId="21" fillId="0" borderId="7" xfId="0" applyFont="1" applyBorder="1" applyAlignment="1">
      <alignment vertical="center"/>
    </xf>
    <xf numFmtId="0" fontId="7" fillId="0" borderId="0" xfId="0" applyFont="1" applyAlignment="1">
      <alignment horizontal="left" vertical="distributed"/>
    </xf>
    <xf numFmtId="0" fontId="15" fillId="0" borderId="0" xfId="0" applyFont="1" applyAlignment="1">
      <alignment horizontal="left" vertical="distributed"/>
    </xf>
    <xf numFmtId="0" fontId="3" fillId="0" borderId="0" xfId="0" applyFont="1" applyAlignment="1">
      <alignment horizontal="left" vertical="distributed" wrapText="1"/>
    </xf>
    <xf numFmtId="0" fontId="3" fillId="0" borderId="0" xfId="0" applyFont="1" applyAlignment="1">
      <alignment horizontal="left" vertical="distributed"/>
    </xf>
    <xf numFmtId="0" fontId="76" fillId="0" borderId="11" xfId="0" applyFont="1" applyBorder="1" applyAlignment="1">
      <alignment horizontal="left" vertical="distributed"/>
    </xf>
    <xf numFmtId="0" fontId="76" fillId="0" borderId="12" xfId="0" applyFont="1" applyBorder="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91" fillId="0" borderId="0" xfId="3" applyFont="1" applyAlignment="1">
      <alignment horizontal="left"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0" fontId="21" fillId="0" borderId="4" xfId="3" applyFont="1" applyBorder="1" applyAlignment="1">
      <alignment horizontal="left" vertical="distributed"/>
    </xf>
    <xf numFmtId="0" fontId="19" fillId="0" borderId="4" xfId="3" applyFont="1" applyBorder="1" applyAlignment="1">
      <alignment horizontal="left" vertical="distributed"/>
    </xf>
    <xf numFmtId="0" fontId="19" fillId="0" borderId="0" xfId="3" applyFont="1" applyAlignment="1">
      <alignment horizontal="left" vertical="distributed"/>
    </xf>
    <xf numFmtId="4" fontId="23" fillId="0" borderId="7" xfId="3" applyNumberFormat="1" applyFont="1" applyBorder="1" applyAlignment="1">
      <alignment horizontal="left" vertical="distributed"/>
    </xf>
    <xf numFmtId="4" fontId="23" fillId="0" borderId="0" xfId="3" applyNumberFormat="1" applyFont="1" applyAlignment="1">
      <alignment horizontal="left" vertical="distributed"/>
    </xf>
    <xf numFmtId="0" fontId="91" fillId="0" borderId="0" xfId="0" applyFont="1" applyAlignment="1">
      <alignment horizontal="left"/>
    </xf>
    <xf numFmtId="0" fontId="20" fillId="0" borderId="0" xfId="0" applyFont="1" applyAlignment="1">
      <alignment horizontal="left" vertical="distributed"/>
    </xf>
    <xf numFmtId="0" fontId="6" fillId="0" borderId="0" xfId="0" applyFont="1" applyAlignment="1">
      <alignment horizontal="left"/>
    </xf>
    <xf numFmtId="4" fontId="38" fillId="0" borderId="10" xfId="0" applyNumberFormat="1" applyFont="1" applyBorder="1" applyAlignment="1">
      <alignment horizontal="center"/>
    </xf>
    <xf numFmtId="4" fontId="38" fillId="0" borderId="6" xfId="0" applyNumberFormat="1" applyFont="1" applyBorder="1" applyAlignment="1">
      <alignment horizontal="center"/>
    </xf>
    <xf numFmtId="4" fontId="38" fillId="0" borderId="5" xfId="0" applyNumberFormat="1" applyFont="1" applyBorder="1" applyAlignment="1">
      <alignment horizontal="center"/>
    </xf>
    <xf numFmtId="4" fontId="34" fillId="0" borderId="11" xfId="0" applyNumberFormat="1" applyFont="1" applyBorder="1" applyAlignment="1">
      <alignment horizontal="center"/>
    </xf>
    <xf numFmtId="4" fontId="34" fillId="0" borderId="1" xfId="0" applyNumberFormat="1" applyFont="1" applyBorder="1" applyAlignment="1">
      <alignment horizontal="center"/>
    </xf>
    <xf numFmtId="4" fontId="34" fillId="0" borderId="12" xfId="0" applyNumberFormat="1" applyFont="1" applyBorder="1" applyAlignment="1">
      <alignment horizontal="center"/>
    </xf>
    <xf numFmtId="3" fontId="38" fillId="0" borderId="23" xfId="0" applyNumberFormat="1" applyFont="1" applyBorder="1" applyAlignment="1">
      <alignment horizontal="left"/>
    </xf>
    <xf numFmtId="3" fontId="38" fillId="0" borderId="3" xfId="0" applyNumberFormat="1" applyFont="1" applyBorder="1" applyAlignment="1">
      <alignment horizontal="left"/>
    </xf>
    <xf numFmtId="0" fontId="21" fillId="0" borderId="23" xfId="0" applyFont="1" applyBorder="1" applyAlignment="1">
      <alignment horizontal="left" vertical="center"/>
    </xf>
    <xf numFmtId="0" fontId="21" fillId="0" borderId="3" xfId="0" applyFont="1" applyBorder="1" applyAlignment="1">
      <alignment horizontal="left" vertical="center"/>
    </xf>
    <xf numFmtId="0" fontId="21" fillId="0" borderId="7" xfId="0" applyFont="1" applyBorder="1" applyAlignment="1">
      <alignment horizontal="left" vertical="center"/>
    </xf>
    <xf numFmtId="0" fontId="21" fillId="0" borderId="0" xfId="0" applyFont="1" applyAlignment="1">
      <alignment horizontal="left" vertical="center"/>
    </xf>
    <xf numFmtId="4" fontId="34" fillId="0" borderId="5" xfId="0" applyNumberFormat="1" applyFont="1" applyBorder="1" applyAlignment="1">
      <alignment horizontal="center"/>
    </xf>
    <xf numFmtId="4" fontId="34" fillId="0" borderId="10" xfId="0" applyNumberFormat="1" applyFont="1" applyBorder="1" applyAlignment="1">
      <alignment horizontal="center"/>
    </xf>
    <xf numFmtId="4" fontId="34" fillId="0" borderId="6" xfId="0" applyNumberFormat="1" applyFont="1" applyBorder="1" applyAlignment="1">
      <alignment horizontal="center"/>
    </xf>
    <xf numFmtId="0" fontId="21" fillId="0" borderId="11" xfId="0" applyFont="1" applyBorder="1" applyAlignment="1">
      <alignment horizontal="left" vertical="center"/>
    </xf>
    <xf numFmtId="0" fontId="21" fillId="0" borderId="1" xfId="0" applyFont="1" applyBorder="1" applyAlignment="1">
      <alignment horizontal="left" vertical="center"/>
    </xf>
    <xf numFmtId="4" fontId="53" fillId="0" borderId="10" xfId="0" applyNumberFormat="1" applyFont="1" applyBorder="1" applyAlignment="1">
      <alignment horizontal="center"/>
    </xf>
    <xf numFmtId="4" fontId="53" fillId="0" borderId="6" xfId="0" applyNumberFormat="1" applyFont="1" applyBorder="1" applyAlignment="1">
      <alignment horizontal="center"/>
    </xf>
    <xf numFmtId="0" fontId="38" fillId="0" borderId="2" xfId="0" applyFont="1" applyBorder="1" applyAlignment="1">
      <alignment horizontal="left" vertical="justify" wrapText="1"/>
    </xf>
    <xf numFmtId="0" fontId="38" fillId="0" borderId="0" xfId="0" applyFont="1" applyAlignment="1">
      <alignment horizontal="left" vertical="justify" wrapText="1"/>
    </xf>
    <xf numFmtId="0" fontId="91" fillId="0" borderId="0" xfId="0" applyFont="1" applyAlignment="1">
      <alignment horizontal="left" vertical="distributed"/>
    </xf>
    <xf numFmtId="0" fontId="92" fillId="0" borderId="0" xfId="0" applyFont="1" applyAlignment="1">
      <alignment horizontal="left" vertical="distributed" wrapText="1"/>
    </xf>
    <xf numFmtId="0" fontId="32" fillId="0" borderId="0" xfId="0" applyFont="1" applyAlignment="1">
      <alignment horizontal="left" vertical="distributed" wrapText="1"/>
    </xf>
    <xf numFmtId="0" fontId="32" fillId="0" borderId="1" xfId="0" applyFont="1" applyBorder="1" applyAlignment="1">
      <alignment horizontal="center" vertical="distributed"/>
    </xf>
    <xf numFmtId="0" fontId="32" fillId="0" borderId="1" xfId="0" applyFont="1" applyBorder="1" applyAlignment="1">
      <alignment horizontal="left" vertical="distributed"/>
    </xf>
    <xf numFmtId="4" fontId="22" fillId="0" borderId="4" xfId="0" applyNumberFormat="1" applyFont="1" applyBorder="1" applyAlignment="1">
      <alignment horizontal="center" vertical="distributed"/>
    </xf>
    <xf numFmtId="4" fontId="34" fillId="0" borderId="2" xfId="0" applyNumberFormat="1" applyFont="1" applyBorder="1" applyAlignment="1">
      <alignment horizontal="center"/>
    </xf>
    <xf numFmtId="4" fontId="34" fillId="0" borderId="0" xfId="0" applyNumberFormat="1" applyFont="1" applyAlignment="1">
      <alignment horizontal="center"/>
    </xf>
    <xf numFmtId="4" fontId="34" fillId="0" borderId="3" xfId="0" applyNumberFormat="1" applyFont="1" applyBorder="1" applyAlignment="1">
      <alignment horizontal="center"/>
    </xf>
    <xf numFmtId="0" fontId="32" fillId="0" borderId="3" xfId="0" applyFont="1" applyBorder="1" applyAlignment="1">
      <alignment horizontal="left" vertical="distributed" wrapText="1"/>
    </xf>
    <xf numFmtId="3" fontId="93" fillId="0" borderId="23" xfId="0" applyNumberFormat="1" applyFont="1" applyBorder="1" applyAlignment="1">
      <alignment horizontal="left" vertical="distributed"/>
    </xf>
    <xf numFmtId="3" fontId="93" fillId="0" borderId="3" xfId="0" applyNumberFormat="1" applyFont="1" applyBorder="1" applyAlignment="1">
      <alignment horizontal="left" vertical="distributed"/>
    </xf>
    <xf numFmtId="0" fontId="41" fillId="0" borderId="0" xfId="0" applyFont="1" applyAlignment="1">
      <alignment horizontal="left" vertical="distributed"/>
    </xf>
    <xf numFmtId="0" fontId="22" fillId="0" borderId="0" xfId="0" applyFont="1" applyAlignment="1">
      <alignment horizontal="left" vertical="distributed" wrapText="1"/>
    </xf>
    <xf numFmtId="0" fontId="22" fillId="0" borderId="0" xfId="0" applyFont="1" applyAlignment="1">
      <alignment horizontal="left" vertical="distributed"/>
    </xf>
    <xf numFmtId="4" fontId="65" fillId="0" borderId="1" xfId="0" applyNumberFormat="1" applyFont="1" applyBorder="1" applyAlignment="1">
      <alignment horizontal="center" vertical="center" wrapText="1"/>
    </xf>
    <xf numFmtId="0" fontId="52" fillId="0" borderId="25" xfId="0" applyFont="1" applyBorder="1" applyAlignment="1">
      <alignment horizontal="center"/>
    </xf>
    <xf numFmtId="0" fontId="52" fillId="0" borderId="26" xfId="0" applyFont="1" applyBorder="1" applyAlignment="1">
      <alignment horizontal="center"/>
    </xf>
    <xf numFmtId="0" fontId="86" fillId="7" borderId="24" xfId="0" applyFont="1" applyFill="1" applyBorder="1" applyAlignment="1">
      <alignment horizontal="center"/>
    </xf>
    <xf numFmtId="0" fontId="87" fillId="5" borderId="24" xfId="0" applyFont="1" applyFill="1" applyBorder="1" applyAlignment="1">
      <alignment horizontal="center"/>
    </xf>
    <xf numFmtId="0" fontId="34" fillId="0" borderId="0" xfId="0" applyFont="1" applyAlignment="1">
      <alignment horizontal="left" vertical="center" wrapText="1"/>
    </xf>
    <xf numFmtId="3" fontId="26" fillId="0" borderId="0" xfId="0" applyNumberFormat="1" applyFont="1" applyAlignment="1">
      <alignment horizontal="left" vertical="distributed"/>
    </xf>
    <xf numFmtId="0" fontId="52" fillId="0" borderId="21" xfId="0" applyFont="1" applyBorder="1" applyAlignment="1">
      <alignment horizontal="left" wrapText="1"/>
    </xf>
    <xf numFmtId="0" fontId="52" fillId="0" borderId="2" xfId="0" applyFont="1" applyBorder="1" applyAlignment="1">
      <alignment horizontal="left" wrapText="1"/>
    </xf>
    <xf numFmtId="0" fontId="52" fillId="0" borderId="22" xfId="0" applyFont="1" applyBorder="1" applyAlignment="1">
      <alignment horizontal="left" wrapText="1"/>
    </xf>
    <xf numFmtId="0" fontId="52" fillId="0" borderId="7" xfId="0" applyFont="1" applyBorder="1" applyAlignment="1">
      <alignment horizontal="left" wrapText="1"/>
    </xf>
    <xf numFmtId="0" fontId="52" fillId="0" borderId="0" xfId="0" applyFont="1" applyAlignment="1">
      <alignment horizontal="left" wrapText="1"/>
    </xf>
    <xf numFmtId="0" fontId="52" fillId="0" borderId="8" xfId="0" applyFont="1" applyBorder="1" applyAlignment="1">
      <alignment horizontal="left" wrapText="1"/>
    </xf>
    <xf numFmtId="0" fontId="52" fillId="0" borderId="23" xfId="0" applyFont="1" applyBorder="1" applyAlignment="1">
      <alignment horizontal="left" wrapText="1"/>
    </xf>
    <xf numFmtId="0" fontId="52" fillId="0" borderId="3" xfId="0" applyFont="1" applyBorder="1" applyAlignment="1">
      <alignment horizontal="left" wrapText="1"/>
    </xf>
    <xf numFmtId="0" fontId="52" fillId="0" borderId="9" xfId="0" applyFont="1" applyBorder="1" applyAlignment="1">
      <alignment horizontal="left" wrapText="1"/>
    </xf>
    <xf numFmtId="0" fontId="84" fillId="0" borderId="0" xfId="0" applyFont="1" applyAlignment="1">
      <alignment horizontal="left" wrapText="1"/>
    </xf>
    <xf numFmtId="0" fontId="38" fillId="0" borderId="0" xfId="0" applyFont="1" applyAlignment="1">
      <alignment horizontal="left" vertical="center" wrapText="1"/>
    </xf>
    <xf numFmtId="0" fontId="22" fillId="0" borderId="3" xfId="0" applyFont="1" applyBorder="1" applyAlignment="1">
      <alignment horizontal="center" vertical="center" wrapText="1"/>
    </xf>
    <xf numFmtId="0" fontId="76"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6" fillId="5" borderId="0" xfId="0" applyFont="1" applyFill="1" applyAlignment="1">
      <alignment horizontal="left" vertical="distributed"/>
    </xf>
    <xf numFmtId="0" fontId="0" fillId="5" borderId="0" xfId="0" applyFill="1" applyAlignment="1">
      <alignment horizontal="left" vertical="distributed"/>
    </xf>
    <xf numFmtId="4" fontId="76"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0" fontId="95" fillId="0" borderId="8" xfId="0" applyFont="1" applyBorder="1" applyAlignment="1">
      <alignment horizontal="left" vertical="distributed" wrapText="1"/>
    </xf>
    <xf numFmtId="0" fontId="6" fillId="0" borderId="8" xfId="0" applyFont="1" applyBorder="1" applyAlignment="1">
      <alignment horizontal="left" vertical="distributed"/>
    </xf>
  </cellXfs>
  <cellStyles count="5">
    <cellStyle name="Hyperlink" xfId="2" builtinId="8"/>
    <cellStyle name="Normal" xfId="0" builtinId="0"/>
    <cellStyle name="Normal 2" xfId="3" xr:uid="{290F38EE-D218-4C9F-B5AC-9B914372B9D7}"/>
    <cellStyle name="Normal 2 2" xfId="4" xr:uid="{F46F68E1-E7B6-4B1E-AC7E-C073C59FE061}"/>
    <cellStyle name="Percent" xfId="1" builtinId="5"/>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tabColor rgb="FF7030A0"/>
  </sheetPr>
  <dimension ref="A1:C42"/>
  <sheetViews>
    <sheetView tabSelected="1" workbookViewId="0">
      <selection activeCell="E7" sqref="E7"/>
    </sheetView>
  </sheetViews>
  <sheetFormatPr defaultColWidth="9.140625" defaultRowHeight="15.75" x14ac:dyDescent="0.25"/>
  <cols>
    <col min="1" max="1" width="44.5703125" style="3" customWidth="1"/>
    <col min="2" max="2" width="91.140625" style="3" customWidth="1"/>
  </cols>
  <sheetData>
    <row r="1" spans="1:3" s="1" customFormat="1" ht="106.15" customHeight="1" x14ac:dyDescent="0.2">
      <c r="A1" s="416" t="s">
        <v>347</v>
      </c>
      <c r="B1" s="416"/>
    </row>
    <row r="2" spans="1:3" s="1" customFormat="1" ht="15.75" customHeight="1" x14ac:dyDescent="0.2">
      <c r="A2" s="417" t="s">
        <v>348</v>
      </c>
      <c r="B2" s="417"/>
    </row>
    <row r="3" spans="1:3" ht="15.75" customHeight="1" x14ac:dyDescent="0.25">
      <c r="A3" s="2"/>
      <c r="B3" s="2"/>
    </row>
    <row r="4" spans="1:3" ht="15.75" customHeight="1" x14ac:dyDescent="0.25">
      <c r="A4" s="387" t="s">
        <v>0</v>
      </c>
      <c r="B4" s="388" t="s">
        <v>1</v>
      </c>
    </row>
    <row r="5" spans="1:3" ht="36" customHeight="1" x14ac:dyDescent="0.25">
      <c r="A5" s="389"/>
      <c r="B5" s="390" t="s">
        <v>360</v>
      </c>
    </row>
    <row r="6" spans="1:3" ht="35.25" customHeight="1" x14ac:dyDescent="0.25">
      <c r="A6" s="389"/>
      <c r="B6" s="502" t="s">
        <v>361</v>
      </c>
    </row>
    <row r="7" spans="1:3" ht="46.15" customHeight="1" x14ac:dyDescent="0.25">
      <c r="A7" s="389"/>
      <c r="B7" s="390" t="s">
        <v>362</v>
      </c>
    </row>
    <row r="8" spans="1:3" ht="36.6" customHeight="1" x14ac:dyDescent="0.25">
      <c r="A8" s="389"/>
      <c r="B8" s="503" t="s">
        <v>363</v>
      </c>
    </row>
    <row r="9" spans="1:3" ht="38.450000000000003" customHeight="1" x14ac:dyDescent="0.25">
      <c r="A9" s="389"/>
      <c r="B9" s="503" t="s">
        <v>364</v>
      </c>
    </row>
    <row r="10" spans="1:3" ht="38.450000000000003" customHeight="1" x14ac:dyDescent="0.25">
      <c r="A10" s="389"/>
      <c r="B10" s="503" t="s">
        <v>365</v>
      </c>
    </row>
    <row r="11" spans="1:3" ht="32.25" customHeight="1" x14ac:dyDescent="0.25">
      <c r="A11" s="418"/>
      <c r="B11" s="419"/>
    </row>
    <row r="12" spans="1:3" x14ac:dyDescent="0.25">
      <c r="A12" s="414" t="s">
        <v>2</v>
      </c>
      <c r="B12" s="414"/>
    </row>
    <row r="13" spans="1:3" ht="105" customHeight="1" x14ac:dyDescent="0.25">
      <c r="A13" s="420" t="s">
        <v>312</v>
      </c>
      <c r="B13" s="421"/>
      <c r="C13" s="4"/>
    </row>
    <row r="14" spans="1:3" ht="15.6" customHeight="1" x14ac:dyDescent="0.25">
      <c r="A14" s="386"/>
      <c r="B14" s="386"/>
      <c r="C14" s="4"/>
    </row>
    <row r="15" spans="1:3" ht="15.75" customHeight="1" x14ac:dyDescent="0.25">
      <c r="A15" s="414" t="s">
        <v>3</v>
      </c>
      <c r="B15" s="414"/>
    </row>
    <row r="16" spans="1:3" ht="15.75" customHeight="1" x14ac:dyDescent="0.25">
      <c r="A16" s="414" t="s">
        <v>4</v>
      </c>
      <c r="B16" s="414"/>
    </row>
    <row r="17" spans="1:2" ht="33" customHeight="1" x14ac:dyDescent="0.25">
      <c r="A17" s="414" t="s">
        <v>5</v>
      </c>
      <c r="B17" s="414"/>
    </row>
    <row r="18" spans="1:2" ht="15.75" customHeight="1" x14ac:dyDescent="0.25">
      <c r="A18" s="417" t="s">
        <v>6</v>
      </c>
      <c r="B18" s="417"/>
    </row>
    <row r="19" spans="1:2" ht="15.75" customHeight="1" x14ac:dyDescent="0.25">
      <c r="A19" s="417" t="s">
        <v>7</v>
      </c>
      <c r="B19" s="417"/>
    </row>
    <row r="21" spans="1:2" x14ac:dyDescent="0.25">
      <c r="A21" s="3" t="s">
        <v>8</v>
      </c>
    </row>
    <row r="23" spans="1:2" ht="18.75" x14ac:dyDescent="0.25">
      <c r="A23" s="5" t="s">
        <v>9</v>
      </c>
    </row>
    <row r="24" spans="1:2" ht="31.5" customHeight="1" x14ac:dyDescent="0.25">
      <c r="A24" s="385" t="s">
        <v>10</v>
      </c>
      <c r="B24" s="7" t="s">
        <v>11</v>
      </c>
    </row>
    <row r="25" spans="1:2" ht="48" customHeight="1" x14ac:dyDescent="0.25">
      <c r="A25" s="385" t="s">
        <v>12</v>
      </c>
      <c r="B25" s="8" t="s">
        <v>13</v>
      </c>
    </row>
    <row r="26" spans="1:2" ht="47.25" x14ac:dyDescent="0.25">
      <c r="A26" s="384" t="s">
        <v>14</v>
      </c>
      <c r="B26" s="8" t="s">
        <v>15</v>
      </c>
    </row>
    <row r="27" spans="1:2" x14ac:dyDescent="0.25">
      <c r="A27" s="384" t="s">
        <v>300</v>
      </c>
      <c r="B27" s="7" t="s">
        <v>16</v>
      </c>
    </row>
    <row r="28" spans="1:2" x14ac:dyDescent="0.25">
      <c r="A28" s="384" t="s">
        <v>17</v>
      </c>
      <c r="B28" s="7" t="s">
        <v>18</v>
      </c>
    </row>
    <row r="29" spans="1:2" x14ac:dyDescent="0.25">
      <c r="A29" s="9"/>
    </row>
    <row r="30" spans="1:2" x14ac:dyDescent="0.25">
      <c r="A30" s="9"/>
    </row>
    <row r="31" spans="1:2" ht="18.75" x14ac:dyDescent="0.25">
      <c r="A31" s="5" t="s">
        <v>19</v>
      </c>
    </row>
    <row r="32" spans="1:2" ht="47.25" hidden="1" x14ac:dyDescent="0.25">
      <c r="A32" s="6" t="s">
        <v>20</v>
      </c>
      <c r="B32" s="10" t="s">
        <v>21</v>
      </c>
    </row>
    <row r="33" spans="1:2" ht="47.25" hidden="1" x14ac:dyDescent="0.25">
      <c r="A33" s="6" t="s">
        <v>22</v>
      </c>
      <c r="B33" s="8" t="s">
        <v>23</v>
      </c>
    </row>
    <row r="34" spans="1:2" ht="31.15" customHeight="1" x14ac:dyDescent="0.25">
      <c r="A34" s="384" t="s">
        <v>300</v>
      </c>
      <c r="B34" s="7" t="s">
        <v>24</v>
      </c>
    </row>
    <row r="35" spans="1:2" x14ac:dyDescent="0.25">
      <c r="A35" s="384" t="s">
        <v>17</v>
      </c>
      <c r="B35" s="7" t="s">
        <v>18</v>
      </c>
    </row>
    <row r="36" spans="1:2" x14ac:dyDescent="0.25">
      <c r="A36" s="11"/>
    </row>
    <row r="41" spans="1:2" ht="31.15" customHeight="1" x14ac:dyDescent="0.25">
      <c r="A41" s="415" t="s">
        <v>25</v>
      </c>
      <c r="B41" s="415"/>
    </row>
    <row r="42" spans="1:2" ht="35.450000000000003" customHeight="1" x14ac:dyDescent="0.25">
      <c r="A42" s="415" t="s">
        <v>26</v>
      </c>
      <c r="B42" s="415"/>
    </row>
  </sheetData>
  <mergeCells count="12">
    <mergeCell ref="A17:B17"/>
    <mergeCell ref="A41:B41"/>
    <mergeCell ref="A42:B42"/>
    <mergeCell ref="A1:B1"/>
    <mergeCell ref="A2:B2"/>
    <mergeCell ref="A18:B18"/>
    <mergeCell ref="A19:B19"/>
    <mergeCell ref="A11:B11"/>
    <mergeCell ref="A12:B12"/>
    <mergeCell ref="A13:B13"/>
    <mergeCell ref="A15:B15"/>
    <mergeCell ref="A16:B16"/>
  </mergeCells>
  <hyperlinks>
    <hyperlink ref="A32" location="'3 Analiza financiara-indicatori'!A1" display="3 Analiza financiara - indicatori" xr:uid="{64ACE843-3BDA-432C-BD2B-2B8E2D115A5F}"/>
    <hyperlink ref="A33" location="'4 Risc beneficiar'!A1" display="4 Risc beneficiar" xr:uid="{19BF3F2B-6F91-466B-93F3-794F104291DB}"/>
    <hyperlink ref="A24" location="'Buget cerere'!A1" display="Buget cerere" xr:uid="{2EB54592-B98B-497F-9863-B3F441EDE57F}"/>
    <hyperlink ref="A25" location="Investitie!A1" display=" Investitie" xr:uid="{4A7DAE5D-4C95-42C4-ADF6-F47A22C973D0}"/>
    <hyperlink ref="A26" location="'Proiectii financiare_V,Ch act'!A1" display="Proiectii financiare_V,Ch act" xr:uid="{A04B585F-0B2F-48EF-8A79-D6AC19CDFB65}"/>
    <hyperlink ref="A27" location="'Proiectii financiare marginale'!A1" display="Proiectii financiare_marginal" xr:uid="{B85D06AB-EAE7-4D3E-AB8A-BDCD52E00DCD}"/>
    <hyperlink ref="A28" location="'Rentabilitate investitie'!A1" display="Rentabilitate investitie" xr:uid="{6D80C57A-5F2A-44C3-8179-603FE187B138}"/>
    <hyperlink ref="A34" location="'Proiectii financiare marginale'!A1" display="Proiectii financiare_marginale" xr:uid="{A7254CD0-B3E1-4658-9055-E95AB97F11A4}"/>
    <hyperlink ref="A35" location="'Rentabilitate investitie'!A1" display="Rentabilitate investitie" xr:uid="{6B9D464F-6425-4AB4-8CFB-1AA7FED157E9}"/>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tabColor theme="4"/>
  </sheetPr>
  <dimension ref="A1:L76"/>
  <sheetViews>
    <sheetView topLeftCell="A54" workbookViewId="0">
      <selection activeCell="C73" sqref="C73"/>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9.140625" style="16"/>
    <col min="11" max="12" width="13.140625" style="16" customWidth="1"/>
    <col min="13" max="16384" width="9.140625" style="17"/>
  </cols>
  <sheetData>
    <row r="1" spans="1:12" ht="20.25" x14ac:dyDescent="0.25">
      <c r="A1" s="422" t="s">
        <v>301</v>
      </c>
      <c r="B1" s="422"/>
      <c r="C1" s="422"/>
      <c r="D1" s="422"/>
      <c r="E1" s="422"/>
      <c r="F1" s="422"/>
      <c r="G1" s="422"/>
      <c r="H1" s="422"/>
      <c r="I1" s="422"/>
    </row>
    <row r="6" spans="1:12" ht="74.25" customHeight="1" x14ac:dyDescent="0.25">
      <c r="A6" s="18" t="s">
        <v>27</v>
      </c>
      <c r="B6" s="19" t="s">
        <v>28</v>
      </c>
      <c r="C6" s="423" t="s">
        <v>29</v>
      </c>
      <c r="D6" s="424"/>
      <c r="E6" s="22" t="s">
        <v>30</v>
      </c>
      <c r="F6" s="423" t="s">
        <v>31</v>
      </c>
      <c r="G6" s="424"/>
      <c r="H6" s="22" t="s">
        <v>32</v>
      </c>
      <c r="I6" s="22" t="s">
        <v>33</v>
      </c>
      <c r="J6" s="22" t="s">
        <v>34</v>
      </c>
      <c r="K6" s="22" t="s">
        <v>35</v>
      </c>
      <c r="L6" s="23"/>
    </row>
    <row r="7" spans="1:12" x14ac:dyDescent="0.25">
      <c r="A7" s="24"/>
      <c r="B7" s="25"/>
      <c r="C7" s="26" t="s">
        <v>36</v>
      </c>
      <c r="D7" s="26" t="s">
        <v>37</v>
      </c>
      <c r="E7" s="27"/>
      <c r="F7" s="28" t="s">
        <v>36</v>
      </c>
      <c r="G7" s="28" t="s">
        <v>38</v>
      </c>
      <c r="H7" s="27"/>
      <c r="I7" s="27"/>
      <c r="J7" s="29"/>
      <c r="K7" s="29"/>
    </row>
    <row r="8" spans="1:12" s="34" customFormat="1" ht="18.75" customHeight="1" x14ac:dyDescent="0.25">
      <c r="A8" s="30">
        <v>1</v>
      </c>
      <c r="B8" s="30">
        <v>2</v>
      </c>
      <c r="C8" s="30">
        <v>3</v>
      </c>
      <c r="D8" s="30">
        <v>4</v>
      </c>
      <c r="E8" s="31" t="s">
        <v>39</v>
      </c>
      <c r="F8" s="30">
        <v>6</v>
      </c>
      <c r="G8" s="30">
        <v>7</v>
      </c>
      <c r="H8" s="31" t="s">
        <v>40</v>
      </c>
      <c r="I8" s="31" t="s">
        <v>41</v>
      </c>
      <c r="J8" s="32"/>
      <c r="K8" s="32"/>
      <c r="L8" s="33"/>
    </row>
    <row r="9" spans="1:12" x14ac:dyDescent="0.25">
      <c r="A9" s="35">
        <v>1</v>
      </c>
      <c r="B9" s="425" t="s">
        <v>314</v>
      </c>
      <c r="C9" s="426"/>
      <c r="D9" s="426"/>
      <c r="E9" s="426"/>
      <c r="F9" s="426"/>
      <c r="G9" s="426"/>
      <c r="H9" s="426"/>
      <c r="I9" s="426"/>
      <c r="J9" s="36"/>
      <c r="K9" s="36"/>
    </row>
    <row r="10" spans="1:12" x14ac:dyDescent="0.25">
      <c r="A10" s="35" t="s">
        <v>42</v>
      </c>
      <c r="B10" s="37" t="s">
        <v>318</v>
      </c>
      <c r="C10" s="38">
        <v>0</v>
      </c>
      <c r="D10" s="38">
        <f>C10*19/100</f>
        <v>0</v>
      </c>
      <c r="E10" s="27">
        <f>C10+D10</f>
        <v>0</v>
      </c>
      <c r="F10" s="38">
        <v>0</v>
      </c>
      <c r="G10" s="38">
        <v>0</v>
      </c>
      <c r="H10" s="27">
        <f>F10+G10</f>
        <v>0</v>
      </c>
      <c r="I10" s="27">
        <f>E10+H10</f>
        <v>0</v>
      </c>
      <c r="J10" s="36"/>
      <c r="K10" s="36"/>
    </row>
    <row r="11" spans="1:12" x14ac:dyDescent="0.25">
      <c r="A11" s="35" t="s">
        <v>44</v>
      </c>
      <c r="B11" s="37" t="s">
        <v>43</v>
      </c>
      <c r="C11" s="38">
        <v>0</v>
      </c>
      <c r="D11" s="38">
        <v>0</v>
      </c>
      <c r="E11" s="27">
        <f>C11+D11</f>
        <v>0</v>
      </c>
      <c r="F11" s="38">
        <v>0</v>
      </c>
      <c r="G11" s="38">
        <v>0</v>
      </c>
      <c r="H11" s="27">
        <f>F11+G11</f>
        <v>0</v>
      </c>
      <c r="I11" s="27">
        <f>E11+H11</f>
        <v>0</v>
      </c>
      <c r="J11" s="36"/>
      <c r="K11" s="36"/>
    </row>
    <row r="12" spans="1:12" x14ac:dyDescent="0.25">
      <c r="A12" s="35" t="s">
        <v>315</v>
      </c>
      <c r="B12" s="37" t="s">
        <v>45</v>
      </c>
      <c r="C12" s="38">
        <v>0</v>
      </c>
      <c r="D12" s="38">
        <v>0</v>
      </c>
      <c r="E12" s="27">
        <f t="shared" ref="E12:E13" si="0">C12+D12</f>
        <v>0</v>
      </c>
      <c r="F12" s="38">
        <v>0</v>
      </c>
      <c r="G12" s="38">
        <v>0</v>
      </c>
      <c r="H12" s="27">
        <f t="shared" ref="H12:H13" si="1">F12+G12</f>
        <v>0</v>
      </c>
      <c r="I12" s="27">
        <f t="shared" ref="I12:I13" si="2">E12+H12</f>
        <v>0</v>
      </c>
      <c r="J12" s="36"/>
      <c r="K12" s="36"/>
    </row>
    <row r="13" spans="1:12" x14ac:dyDescent="0.25">
      <c r="A13" s="35" t="s">
        <v>316</v>
      </c>
      <c r="B13" s="37" t="s">
        <v>317</v>
      </c>
      <c r="C13" s="38">
        <v>0</v>
      </c>
      <c r="D13" s="38">
        <v>0</v>
      </c>
      <c r="E13" s="27">
        <f t="shared" si="0"/>
        <v>0</v>
      </c>
      <c r="F13" s="38">
        <v>0</v>
      </c>
      <c r="G13" s="38">
        <v>0</v>
      </c>
      <c r="H13" s="27">
        <f t="shared" si="1"/>
        <v>0</v>
      </c>
      <c r="I13" s="27">
        <f t="shared" si="2"/>
        <v>0</v>
      </c>
      <c r="J13" s="36"/>
      <c r="K13" s="36"/>
    </row>
    <row r="14" spans="1:12" s="42" customFormat="1" x14ac:dyDescent="0.25">
      <c r="A14" s="35"/>
      <c r="B14" s="39" t="s">
        <v>46</v>
      </c>
      <c r="C14" s="20">
        <f t="shared" ref="C14:I14" si="3">SUM(C10:C13)</f>
        <v>0</v>
      </c>
      <c r="D14" s="20">
        <f t="shared" si="3"/>
        <v>0</v>
      </c>
      <c r="E14" s="20">
        <f t="shared" si="3"/>
        <v>0</v>
      </c>
      <c r="F14" s="20">
        <f t="shared" si="3"/>
        <v>0</v>
      </c>
      <c r="G14" s="20">
        <f t="shared" si="3"/>
        <v>0</v>
      </c>
      <c r="H14" s="20">
        <f t="shared" si="3"/>
        <v>0</v>
      </c>
      <c r="I14" s="20">
        <f t="shared" si="3"/>
        <v>0</v>
      </c>
      <c r="J14" s="40"/>
      <c r="K14" s="40"/>
      <c r="L14" s="41"/>
    </row>
    <row r="15" spans="1:12" x14ac:dyDescent="0.25">
      <c r="A15" s="35">
        <v>2</v>
      </c>
      <c r="B15" s="425" t="s">
        <v>47</v>
      </c>
      <c r="C15" s="426"/>
      <c r="D15" s="426"/>
      <c r="E15" s="426"/>
      <c r="F15" s="426"/>
      <c r="G15" s="426"/>
      <c r="H15" s="426"/>
      <c r="I15" s="426"/>
      <c r="J15" s="36"/>
      <c r="K15" s="36"/>
    </row>
    <row r="16" spans="1:12" x14ac:dyDescent="0.25">
      <c r="A16" s="35" t="s">
        <v>48</v>
      </c>
      <c r="B16" s="43" t="s">
        <v>49</v>
      </c>
      <c r="C16" s="38">
        <v>0</v>
      </c>
      <c r="D16" s="38">
        <v>0</v>
      </c>
      <c r="E16" s="27">
        <f>C16+D16</f>
        <v>0</v>
      </c>
      <c r="F16" s="38">
        <v>0</v>
      </c>
      <c r="G16" s="38">
        <v>0</v>
      </c>
      <c r="H16" s="27">
        <f>F16+G16</f>
        <v>0</v>
      </c>
      <c r="I16" s="27">
        <f>E16+H16</f>
        <v>0</v>
      </c>
      <c r="J16" s="36"/>
      <c r="K16" s="36"/>
    </row>
    <row r="17" spans="1:12" s="42" customFormat="1" x14ac:dyDescent="0.25">
      <c r="A17" s="35"/>
      <c r="B17" s="39" t="s">
        <v>50</v>
      </c>
      <c r="C17" s="20">
        <f>SUM(C16:C16)</f>
        <v>0</v>
      </c>
      <c r="D17" s="20">
        <f>SUM(D16:D16)</f>
        <v>0</v>
      </c>
      <c r="E17" s="22">
        <f>C17+D17</f>
        <v>0</v>
      </c>
      <c r="F17" s="20">
        <f>SUM(F16:F16)</f>
        <v>0</v>
      </c>
      <c r="G17" s="20">
        <f>SUM(G16:G16)</f>
        <v>0</v>
      </c>
      <c r="H17" s="22">
        <f>F17+G17</f>
        <v>0</v>
      </c>
      <c r="I17" s="22">
        <f>E17+H17</f>
        <v>0</v>
      </c>
      <c r="J17" s="40"/>
      <c r="K17" s="40"/>
      <c r="L17" s="41"/>
    </row>
    <row r="18" spans="1:12" x14ac:dyDescent="0.25">
      <c r="A18" s="35" t="s">
        <v>51</v>
      </c>
      <c r="B18" s="425" t="s">
        <v>52</v>
      </c>
      <c r="C18" s="426"/>
      <c r="D18" s="426"/>
      <c r="E18" s="426"/>
      <c r="F18" s="426"/>
      <c r="G18" s="426"/>
      <c r="H18" s="426"/>
      <c r="I18" s="426"/>
      <c r="J18" s="36"/>
      <c r="K18" s="36"/>
    </row>
    <row r="19" spans="1:12" ht="24" x14ac:dyDescent="0.25">
      <c r="A19" s="35" t="s">
        <v>53</v>
      </c>
      <c r="B19" s="43" t="s">
        <v>319</v>
      </c>
      <c r="C19" s="38">
        <v>0</v>
      </c>
      <c r="D19" s="38">
        <v>0</v>
      </c>
      <c r="E19" s="27">
        <f>C19+D19</f>
        <v>0</v>
      </c>
      <c r="F19" s="38">
        <v>0</v>
      </c>
      <c r="G19" s="38">
        <v>0</v>
      </c>
      <c r="H19" s="27">
        <f>F19+G19</f>
        <v>0</v>
      </c>
      <c r="I19" s="27">
        <f>E19+H19</f>
        <v>0</v>
      </c>
      <c r="J19" s="36"/>
      <c r="K19" s="36"/>
    </row>
    <row r="20" spans="1:12" x14ac:dyDescent="0.25">
      <c r="A20" s="35" t="s">
        <v>54</v>
      </c>
      <c r="B20" s="37" t="s">
        <v>332</v>
      </c>
      <c r="C20" s="38">
        <v>0</v>
      </c>
      <c r="D20" s="38">
        <v>0</v>
      </c>
      <c r="E20" s="27">
        <f t="shared" ref="E20:E28" si="4">C20+D20</f>
        <v>0</v>
      </c>
      <c r="F20" s="38">
        <v>0</v>
      </c>
      <c r="G20" s="38">
        <v>0</v>
      </c>
      <c r="H20" s="27">
        <f t="shared" ref="H20:H28" si="5">F20+G20</f>
        <v>0</v>
      </c>
      <c r="I20" s="27">
        <f t="shared" ref="I20:I28" si="6">E20+H20</f>
        <v>0</v>
      </c>
      <c r="J20" s="36"/>
      <c r="K20" s="36"/>
    </row>
    <row r="21" spans="1:12" x14ac:dyDescent="0.25">
      <c r="A21" s="35" t="s">
        <v>55</v>
      </c>
      <c r="B21" s="37" t="s">
        <v>56</v>
      </c>
      <c r="C21" s="38">
        <v>0</v>
      </c>
      <c r="D21" s="38">
        <v>0</v>
      </c>
      <c r="E21" s="27">
        <f t="shared" si="4"/>
        <v>0</v>
      </c>
      <c r="F21" s="38">
        <v>0</v>
      </c>
      <c r="G21" s="38">
        <v>0</v>
      </c>
      <c r="H21" s="27">
        <f t="shared" si="5"/>
        <v>0</v>
      </c>
      <c r="I21" s="27">
        <f t="shared" si="6"/>
        <v>0</v>
      </c>
      <c r="J21" s="36"/>
      <c r="K21" s="36"/>
    </row>
    <row r="22" spans="1:12" x14ac:dyDescent="0.25">
      <c r="A22" s="35" t="s">
        <v>57</v>
      </c>
      <c r="B22" s="44" t="s">
        <v>58</v>
      </c>
      <c r="C22" s="391">
        <f>C23+C24+C25</f>
        <v>0</v>
      </c>
      <c r="D22" s="391">
        <f>D23+D24+D25</f>
        <v>0</v>
      </c>
      <c r="E22" s="48">
        <f t="shared" si="4"/>
        <v>0</v>
      </c>
      <c r="F22" s="391">
        <f>F23+F24+F25</f>
        <v>0</v>
      </c>
      <c r="G22" s="391">
        <f>G23+G24+G25</f>
        <v>0</v>
      </c>
      <c r="H22" s="27">
        <f t="shared" si="5"/>
        <v>0</v>
      </c>
      <c r="I22" s="27">
        <f t="shared" si="6"/>
        <v>0</v>
      </c>
      <c r="J22" s="45"/>
      <c r="K22" s="45"/>
    </row>
    <row r="23" spans="1:12" x14ac:dyDescent="0.25">
      <c r="A23" s="35" t="s">
        <v>334</v>
      </c>
      <c r="B23" s="44" t="s">
        <v>326</v>
      </c>
      <c r="C23" s="38">
        <v>0</v>
      </c>
      <c r="D23" s="38">
        <v>0</v>
      </c>
      <c r="E23" s="27">
        <f t="shared" si="4"/>
        <v>0</v>
      </c>
      <c r="F23" s="38">
        <v>0</v>
      </c>
      <c r="G23" s="38">
        <v>0</v>
      </c>
      <c r="H23" s="27">
        <f t="shared" si="5"/>
        <v>0</v>
      </c>
      <c r="I23" s="27">
        <f t="shared" si="6"/>
        <v>0</v>
      </c>
      <c r="J23" s="45"/>
      <c r="K23" s="45"/>
    </row>
    <row r="24" spans="1:12" x14ac:dyDescent="0.25">
      <c r="A24" s="35" t="s">
        <v>335</v>
      </c>
      <c r="B24" s="44" t="s">
        <v>333</v>
      </c>
      <c r="C24" s="38">
        <v>0</v>
      </c>
      <c r="D24" s="38">
        <v>0</v>
      </c>
      <c r="E24" s="27">
        <f t="shared" si="4"/>
        <v>0</v>
      </c>
      <c r="F24" s="38">
        <v>0</v>
      </c>
      <c r="G24" s="38">
        <v>0</v>
      </c>
      <c r="H24" s="27">
        <f t="shared" si="5"/>
        <v>0</v>
      </c>
      <c r="I24" s="27">
        <f t="shared" si="6"/>
        <v>0</v>
      </c>
      <c r="J24" s="45"/>
      <c r="K24" s="45"/>
    </row>
    <row r="25" spans="1:12" x14ac:dyDescent="0.25">
      <c r="A25" s="35" t="s">
        <v>336</v>
      </c>
      <c r="B25" s="44" t="s">
        <v>327</v>
      </c>
      <c r="C25" s="38">
        <v>0</v>
      </c>
      <c r="D25" s="38">
        <v>0</v>
      </c>
      <c r="E25" s="27">
        <f t="shared" si="4"/>
        <v>0</v>
      </c>
      <c r="F25" s="38">
        <v>0</v>
      </c>
      <c r="G25" s="38">
        <v>0</v>
      </c>
      <c r="H25" s="27">
        <f t="shared" si="5"/>
        <v>0</v>
      </c>
      <c r="I25" s="27">
        <f t="shared" si="6"/>
        <v>0</v>
      </c>
      <c r="J25" s="45"/>
      <c r="K25" s="45"/>
    </row>
    <row r="26" spans="1:12" x14ac:dyDescent="0.25">
      <c r="A26" s="35" t="s">
        <v>59</v>
      </c>
      <c r="B26" s="44" t="s">
        <v>60</v>
      </c>
      <c r="C26" s="391">
        <f>C27+C28</f>
        <v>0</v>
      </c>
      <c r="D26" s="391">
        <f>D27+D28</f>
        <v>0</v>
      </c>
      <c r="E26" s="48">
        <f t="shared" si="4"/>
        <v>0</v>
      </c>
      <c r="F26" s="391">
        <f>F27+F28</f>
        <v>0</v>
      </c>
      <c r="G26" s="391">
        <f>G27+G28</f>
        <v>0</v>
      </c>
      <c r="H26" s="27">
        <f t="shared" si="5"/>
        <v>0</v>
      </c>
      <c r="I26" s="27">
        <f t="shared" si="6"/>
        <v>0</v>
      </c>
      <c r="J26" s="36"/>
      <c r="K26" s="36"/>
    </row>
    <row r="27" spans="1:12" x14ac:dyDescent="0.25">
      <c r="A27" s="35" t="s">
        <v>328</v>
      </c>
      <c r="B27" s="44" t="s">
        <v>356</v>
      </c>
      <c r="C27" s="38">
        <v>0</v>
      </c>
      <c r="D27" s="38">
        <v>0</v>
      </c>
      <c r="E27" s="27">
        <f t="shared" si="4"/>
        <v>0</v>
      </c>
      <c r="F27" s="38">
        <v>0</v>
      </c>
      <c r="G27" s="38">
        <v>0</v>
      </c>
      <c r="H27" s="27">
        <f t="shared" si="5"/>
        <v>0</v>
      </c>
      <c r="I27" s="27">
        <f t="shared" si="6"/>
        <v>0</v>
      </c>
      <c r="J27" s="36"/>
      <c r="K27" s="36"/>
    </row>
    <row r="28" spans="1:12" x14ac:dyDescent="0.25">
      <c r="A28" s="35" t="s">
        <v>329</v>
      </c>
      <c r="B28" s="44" t="s">
        <v>330</v>
      </c>
      <c r="C28" s="38">
        <v>0</v>
      </c>
      <c r="D28" s="38">
        <v>0</v>
      </c>
      <c r="E28" s="27">
        <f t="shared" si="4"/>
        <v>0</v>
      </c>
      <c r="F28" s="38">
        <v>0</v>
      </c>
      <c r="G28" s="38">
        <v>0</v>
      </c>
      <c r="H28" s="27">
        <f t="shared" si="5"/>
        <v>0</v>
      </c>
      <c r="I28" s="27">
        <f t="shared" si="6"/>
        <v>0</v>
      </c>
      <c r="J28" s="36"/>
      <c r="K28" s="36"/>
    </row>
    <row r="29" spans="1:12" s="42" customFormat="1" x14ac:dyDescent="0.25">
      <c r="A29" s="35"/>
      <c r="B29" s="39" t="s">
        <v>61</v>
      </c>
      <c r="C29" s="20">
        <f>C19+C20+C21+C22+C26</f>
        <v>0</v>
      </c>
      <c r="D29" s="20">
        <f>D19+D20+D21+D22+D26</f>
        <v>0</v>
      </c>
      <c r="E29" s="22">
        <f>C29+D29</f>
        <v>0</v>
      </c>
      <c r="F29" s="20">
        <f>F19+F20+F21+F22+F26</f>
        <v>0</v>
      </c>
      <c r="G29" s="20">
        <f>G19+G20+G21+G22+G26</f>
        <v>0</v>
      </c>
      <c r="H29" s="22">
        <f>F29+G29</f>
        <v>0</v>
      </c>
      <c r="I29" s="22">
        <f>E29+H29</f>
        <v>0</v>
      </c>
      <c r="J29" s="40"/>
      <c r="K29" s="40"/>
      <c r="L29" s="41"/>
    </row>
    <row r="30" spans="1:12" x14ac:dyDescent="0.25">
      <c r="A30" s="35">
        <v>4</v>
      </c>
      <c r="B30" s="425" t="s">
        <v>62</v>
      </c>
      <c r="C30" s="426"/>
      <c r="D30" s="426"/>
      <c r="E30" s="426"/>
      <c r="F30" s="426"/>
      <c r="G30" s="426"/>
      <c r="H30" s="426"/>
      <c r="I30" s="426"/>
      <c r="J30" s="36"/>
      <c r="K30" s="36"/>
    </row>
    <row r="31" spans="1:12" x14ac:dyDescent="0.25">
      <c r="A31" s="35" t="s">
        <v>63</v>
      </c>
      <c r="B31" s="37" t="s">
        <v>64</v>
      </c>
      <c r="C31" s="38">
        <v>0</v>
      </c>
      <c r="D31" s="38">
        <v>0</v>
      </c>
      <c r="E31" s="27">
        <f>C31+D31</f>
        <v>0</v>
      </c>
      <c r="F31" s="38">
        <v>0</v>
      </c>
      <c r="G31" s="38">
        <v>0</v>
      </c>
      <c r="H31" s="27">
        <f>F31+G31</f>
        <v>0</v>
      </c>
      <c r="I31" s="27">
        <f>E31+H31</f>
        <v>0</v>
      </c>
      <c r="J31" s="36"/>
      <c r="K31" s="36"/>
    </row>
    <row r="32" spans="1:12" x14ac:dyDescent="0.25">
      <c r="A32" s="35" t="s">
        <v>65</v>
      </c>
      <c r="B32" s="37" t="s">
        <v>323</v>
      </c>
      <c r="C32" s="38">
        <v>0</v>
      </c>
      <c r="D32" s="38">
        <v>0</v>
      </c>
      <c r="E32" s="27">
        <f t="shared" ref="E32:E36" si="7">C32+D32</f>
        <v>0</v>
      </c>
      <c r="F32" s="38"/>
      <c r="G32" s="38"/>
      <c r="H32" s="27">
        <f t="shared" ref="H32:H33" si="8">F32+G32</f>
        <v>0</v>
      </c>
      <c r="I32" s="27">
        <f t="shared" ref="I32:I33" si="9">E32+H32</f>
        <v>0</v>
      </c>
      <c r="J32" s="36"/>
      <c r="K32" s="36"/>
    </row>
    <row r="33" spans="1:12" x14ac:dyDescent="0.25">
      <c r="A33" s="35" t="s">
        <v>66</v>
      </c>
      <c r="B33" s="37" t="s">
        <v>337</v>
      </c>
      <c r="C33" s="38">
        <v>0</v>
      </c>
      <c r="D33" s="38">
        <v>0</v>
      </c>
      <c r="E33" s="27">
        <f t="shared" si="7"/>
        <v>0</v>
      </c>
      <c r="F33" s="38">
        <v>0</v>
      </c>
      <c r="G33" s="38">
        <v>0</v>
      </c>
      <c r="H33" s="27">
        <f t="shared" si="8"/>
        <v>0</v>
      </c>
      <c r="I33" s="27">
        <f t="shared" si="9"/>
        <v>0</v>
      </c>
      <c r="J33" s="36"/>
      <c r="K33" s="36"/>
      <c r="L33" s="16" t="s">
        <v>313</v>
      </c>
    </row>
    <row r="34" spans="1:12" ht="24" x14ac:dyDescent="0.25">
      <c r="A34" s="35" t="s">
        <v>325</v>
      </c>
      <c r="B34" s="37" t="s">
        <v>324</v>
      </c>
      <c r="C34" s="38">
        <v>0</v>
      </c>
      <c r="D34" s="38">
        <v>0</v>
      </c>
      <c r="E34" s="27">
        <f t="shared" si="7"/>
        <v>0</v>
      </c>
      <c r="F34" s="38">
        <v>0</v>
      </c>
      <c r="G34" s="38">
        <v>0</v>
      </c>
      <c r="H34" s="27">
        <f t="shared" ref="H34:H36" si="10">F34+G34</f>
        <v>0</v>
      </c>
      <c r="I34" s="27">
        <f t="shared" ref="I34:I36" si="11">E34+H34</f>
        <v>0</v>
      </c>
      <c r="J34" s="36"/>
      <c r="K34" s="36"/>
    </row>
    <row r="35" spans="1:12" x14ac:dyDescent="0.25">
      <c r="A35" s="35" t="s">
        <v>321</v>
      </c>
      <c r="B35" s="37" t="s">
        <v>322</v>
      </c>
      <c r="C35" s="38">
        <v>0</v>
      </c>
      <c r="D35" s="38">
        <v>0</v>
      </c>
      <c r="E35" s="27">
        <f t="shared" si="7"/>
        <v>0</v>
      </c>
      <c r="F35" s="38">
        <v>0</v>
      </c>
      <c r="G35" s="38">
        <v>0</v>
      </c>
      <c r="H35" s="27">
        <f t="shared" si="10"/>
        <v>0</v>
      </c>
      <c r="I35" s="27">
        <f t="shared" si="11"/>
        <v>0</v>
      </c>
      <c r="J35" s="36"/>
      <c r="K35" s="36"/>
    </row>
    <row r="36" spans="1:12" x14ac:dyDescent="0.25">
      <c r="A36" s="35" t="s">
        <v>320</v>
      </c>
      <c r="B36" s="37" t="s">
        <v>67</v>
      </c>
      <c r="C36" s="38">
        <v>0</v>
      </c>
      <c r="D36" s="38">
        <v>0</v>
      </c>
      <c r="E36" s="27">
        <f t="shared" si="7"/>
        <v>0</v>
      </c>
      <c r="F36" s="38">
        <v>0</v>
      </c>
      <c r="G36" s="38">
        <v>0</v>
      </c>
      <c r="H36" s="27">
        <f t="shared" si="10"/>
        <v>0</v>
      </c>
      <c r="I36" s="27">
        <f t="shared" si="11"/>
        <v>0</v>
      </c>
      <c r="J36" s="36"/>
      <c r="K36" s="36"/>
    </row>
    <row r="37" spans="1:12" hidden="1" x14ac:dyDescent="0.25">
      <c r="A37" s="35"/>
      <c r="B37" s="37"/>
      <c r="C37" s="38"/>
      <c r="D37" s="38"/>
      <c r="E37" s="27"/>
      <c r="F37" s="38"/>
      <c r="G37" s="38"/>
      <c r="H37" s="27"/>
      <c r="I37" s="27"/>
      <c r="J37" s="36"/>
      <c r="K37" s="36"/>
    </row>
    <row r="38" spans="1:12" s="42" customFormat="1" x14ac:dyDescent="0.25">
      <c r="A38" s="35"/>
      <c r="B38" s="39" t="s">
        <v>68</v>
      </c>
      <c r="C38" s="20">
        <f>SUM(C31:C37)</f>
        <v>0</v>
      </c>
      <c r="D38" s="20">
        <f>SUM(D31:D37)</f>
        <v>0</v>
      </c>
      <c r="E38" s="22">
        <f>C38+D38</f>
        <v>0</v>
      </c>
      <c r="F38" s="20">
        <f>SUM(F31:F37)</f>
        <v>0</v>
      </c>
      <c r="G38" s="20">
        <f>SUM(G31:G37)</f>
        <v>0</v>
      </c>
      <c r="H38" s="22">
        <f>F38+G38</f>
        <v>0</v>
      </c>
      <c r="I38" s="22">
        <f>E38+H38</f>
        <v>0</v>
      </c>
      <c r="J38" s="40"/>
      <c r="K38" s="40"/>
      <c r="L38" s="41"/>
    </row>
    <row r="39" spans="1:12" x14ac:dyDescent="0.25">
      <c r="A39" s="35" t="s">
        <v>69</v>
      </c>
      <c r="B39" s="425" t="s">
        <v>70</v>
      </c>
      <c r="C39" s="426"/>
      <c r="D39" s="426"/>
      <c r="E39" s="426"/>
      <c r="F39" s="426"/>
      <c r="G39" s="426"/>
      <c r="H39" s="426"/>
      <c r="I39" s="426"/>
      <c r="J39" s="36"/>
      <c r="K39" s="36"/>
    </row>
    <row r="40" spans="1:12" x14ac:dyDescent="0.25">
      <c r="A40" s="35" t="s">
        <v>71</v>
      </c>
      <c r="B40" s="37" t="s">
        <v>72</v>
      </c>
      <c r="C40" s="47">
        <f>C41+C42</f>
        <v>0</v>
      </c>
      <c r="D40" s="47">
        <f>D41+D42</f>
        <v>0</v>
      </c>
      <c r="E40" s="48">
        <f>C40+D40</f>
        <v>0</v>
      </c>
      <c r="F40" s="47">
        <f>F41+F42</f>
        <v>0</v>
      </c>
      <c r="G40" s="47">
        <f>G41+G42</f>
        <v>0</v>
      </c>
      <c r="H40" s="27">
        <f>F40+G40</f>
        <v>0</v>
      </c>
      <c r="I40" s="27">
        <f>E40+H40</f>
        <v>0</v>
      </c>
      <c r="J40" s="36"/>
      <c r="K40" s="36"/>
    </row>
    <row r="41" spans="1:12" x14ac:dyDescent="0.25">
      <c r="A41" s="35" t="s">
        <v>73</v>
      </c>
      <c r="B41" s="37" t="s">
        <v>74</v>
      </c>
      <c r="C41" s="38">
        <v>0</v>
      </c>
      <c r="D41" s="38">
        <v>0</v>
      </c>
      <c r="E41" s="48">
        <f t="shared" ref="E41:E44" si="12">C41+D41</f>
        <v>0</v>
      </c>
      <c r="F41" s="38">
        <v>0</v>
      </c>
      <c r="G41" s="38">
        <v>0</v>
      </c>
      <c r="H41" s="27">
        <f t="shared" ref="H41:H44" si="13">F41+G41</f>
        <v>0</v>
      </c>
      <c r="I41" s="27">
        <f t="shared" ref="I41:I44" si="14">E41+H41</f>
        <v>0</v>
      </c>
      <c r="J41" s="36"/>
      <c r="K41" s="36"/>
    </row>
    <row r="42" spans="1:12" x14ac:dyDescent="0.25">
      <c r="A42" s="35" t="s">
        <v>75</v>
      </c>
      <c r="B42" s="37" t="s">
        <v>76</v>
      </c>
      <c r="C42" s="38">
        <v>0</v>
      </c>
      <c r="D42" s="38">
        <v>0</v>
      </c>
      <c r="E42" s="48">
        <f t="shared" si="12"/>
        <v>0</v>
      </c>
      <c r="F42" s="38">
        <v>0</v>
      </c>
      <c r="G42" s="38">
        <v>0</v>
      </c>
      <c r="H42" s="27">
        <f t="shared" si="13"/>
        <v>0</v>
      </c>
      <c r="I42" s="27">
        <f t="shared" si="14"/>
        <v>0</v>
      </c>
      <c r="J42" s="36"/>
      <c r="K42" s="36"/>
    </row>
    <row r="43" spans="1:12" x14ac:dyDescent="0.25">
      <c r="A43" s="35" t="s">
        <v>331</v>
      </c>
      <c r="B43" s="37" t="s">
        <v>77</v>
      </c>
      <c r="C43" s="38">
        <v>0</v>
      </c>
      <c r="D43" s="38">
        <v>0</v>
      </c>
      <c r="E43" s="48">
        <f t="shared" si="12"/>
        <v>0</v>
      </c>
      <c r="F43" s="38">
        <v>0</v>
      </c>
      <c r="G43" s="38">
        <v>0</v>
      </c>
      <c r="H43" s="27">
        <f t="shared" si="13"/>
        <v>0</v>
      </c>
      <c r="I43" s="27">
        <f t="shared" si="14"/>
        <v>0</v>
      </c>
      <c r="J43" s="36"/>
      <c r="K43" s="36"/>
    </row>
    <row r="44" spans="1:12" x14ac:dyDescent="0.25">
      <c r="A44" s="35" t="s">
        <v>78</v>
      </c>
      <c r="B44" s="37" t="s">
        <v>79</v>
      </c>
      <c r="C44" s="38">
        <v>0</v>
      </c>
      <c r="D44" s="38">
        <v>0</v>
      </c>
      <c r="E44" s="48">
        <f t="shared" si="12"/>
        <v>0</v>
      </c>
      <c r="F44" s="38">
        <v>0</v>
      </c>
      <c r="G44" s="38">
        <v>0</v>
      </c>
      <c r="H44" s="27">
        <f t="shared" si="13"/>
        <v>0</v>
      </c>
      <c r="I44" s="27">
        <f t="shared" si="14"/>
        <v>0</v>
      </c>
      <c r="J44" s="36"/>
      <c r="K44" s="36"/>
    </row>
    <row r="45" spans="1:12" s="42" customFormat="1" x14ac:dyDescent="0.25">
      <c r="A45" s="35"/>
      <c r="B45" s="39" t="s">
        <v>80</v>
      </c>
      <c r="C45" s="20">
        <f>C40+C43+C44</f>
        <v>0</v>
      </c>
      <c r="D45" s="20">
        <f>D40+D43+D44</f>
        <v>0</v>
      </c>
      <c r="E45" s="22">
        <f>C45+D45</f>
        <v>0</v>
      </c>
      <c r="F45" s="20">
        <f>F40+F43+F44</f>
        <v>0</v>
      </c>
      <c r="G45" s="20">
        <f>G40+G43+G44</f>
        <v>0</v>
      </c>
      <c r="H45" s="22">
        <f>F45+G45</f>
        <v>0</v>
      </c>
      <c r="I45" s="22">
        <f>E45+H45</f>
        <v>0</v>
      </c>
      <c r="J45" s="40"/>
      <c r="K45" s="40"/>
      <c r="L45" s="41"/>
    </row>
    <row r="46" spans="1:12" x14ac:dyDescent="0.25">
      <c r="A46" s="35" t="s">
        <v>83</v>
      </c>
      <c r="B46" s="425" t="s">
        <v>84</v>
      </c>
      <c r="C46" s="426"/>
      <c r="D46" s="426"/>
      <c r="E46" s="426"/>
      <c r="F46" s="426"/>
      <c r="G46" s="426"/>
      <c r="H46" s="426"/>
      <c r="I46" s="426"/>
      <c r="J46" s="36"/>
      <c r="K46" s="36"/>
    </row>
    <row r="47" spans="1:12" ht="24" x14ac:dyDescent="0.25">
      <c r="A47" s="35" t="s">
        <v>81</v>
      </c>
      <c r="B47" s="49" t="s">
        <v>85</v>
      </c>
      <c r="C47" s="38">
        <v>0</v>
      </c>
      <c r="D47" s="38">
        <v>0</v>
      </c>
      <c r="E47" s="27">
        <f>C47+D47</f>
        <v>0</v>
      </c>
      <c r="F47" s="38">
        <v>0</v>
      </c>
      <c r="G47" s="38">
        <v>0</v>
      </c>
      <c r="H47" s="27">
        <f>F47+G47</f>
        <v>0</v>
      </c>
      <c r="I47" s="27">
        <f>E47+H47</f>
        <v>0</v>
      </c>
      <c r="J47" s="36"/>
      <c r="K47" s="36"/>
    </row>
    <row r="48" spans="1:12" s="42" customFormat="1" x14ac:dyDescent="0.25">
      <c r="A48" s="50"/>
      <c r="B48" s="39" t="s">
        <v>82</v>
      </c>
      <c r="C48" s="20">
        <f>SUM(C47:C47)</f>
        <v>0</v>
      </c>
      <c r="D48" s="20">
        <f>SUM(D47:D47)</f>
        <v>0</v>
      </c>
      <c r="E48" s="22">
        <f>C48+D48</f>
        <v>0</v>
      </c>
      <c r="F48" s="20">
        <f>SUM(F47:F47)</f>
        <v>0</v>
      </c>
      <c r="G48" s="20">
        <f>SUM(G47:G47)</f>
        <v>0</v>
      </c>
      <c r="H48" s="22">
        <f>F48+G48</f>
        <v>0</v>
      </c>
      <c r="I48" s="22">
        <f>E48+H48</f>
        <v>0</v>
      </c>
      <c r="J48" s="40"/>
      <c r="K48" s="40"/>
      <c r="L48" s="41"/>
    </row>
    <row r="49" spans="1:12" s="42" customFormat="1" x14ac:dyDescent="0.25">
      <c r="A49" s="50">
        <v>7</v>
      </c>
      <c r="B49" s="127" t="s">
        <v>339</v>
      </c>
      <c r="C49" s="20"/>
      <c r="D49" s="20"/>
      <c r="E49" s="22"/>
      <c r="F49" s="20"/>
      <c r="G49" s="20"/>
      <c r="H49" s="22"/>
      <c r="I49" s="22"/>
      <c r="J49" s="40"/>
      <c r="K49" s="40"/>
      <c r="L49" s="41"/>
    </row>
    <row r="50" spans="1:12" s="42" customFormat="1" x14ac:dyDescent="0.25">
      <c r="A50" s="50">
        <v>7.1</v>
      </c>
      <c r="B50" s="49" t="s">
        <v>340</v>
      </c>
      <c r="C50" s="393">
        <v>0</v>
      </c>
      <c r="D50" s="393">
        <v>0</v>
      </c>
      <c r="E50" s="27">
        <f>C50+D50</f>
        <v>0</v>
      </c>
      <c r="F50" s="38">
        <v>0</v>
      </c>
      <c r="G50" s="38">
        <v>0</v>
      </c>
      <c r="H50" s="27">
        <f>F50+G50</f>
        <v>0</v>
      </c>
      <c r="I50" s="27">
        <f>E50+H50</f>
        <v>0</v>
      </c>
      <c r="J50" s="40"/>
      <c r="K50" s="40"/>
      <c r="L50" s="41"/>
    </row>
    <row r="51" spans="1:12" s="42" customFormat="1" x14ac:dyDescent="0.25">
      <c r="A51" s="50"/>
      <c r="B51" s="39" t="s">
        <v>341</v>
      </c>
      <c r="C51" s="20">
        <f>SUM(C50:C50)</f>
        <v>0</v>
      </c>
      <c r="D51" s="20">
        <f>SUM(D50:D50)</f>
        <v>0</v>
      </c>
      <c r="E51" s="22">
        <f>C51+D51</f>
        <v>0</v>
      </c>
      <c r="F51" s="20">
        <f>SUM(F50:F50)</f>
        <v>0</v>
      </c>
      <c r="G51" s="20">
        <f>SUM(G50:G50)</f>
        <v>0</v>
      </c>
      <c r="H51" s="22">
        <f>F51+G51</f>
        <v>0</v>
      </c>
      <c r="I51" s="22">
        <f>E51+H51</f>
        <v>0</v>
      </c>
      <c r="J51" s="40"/>
      <c r="K51" s="40"/>
      <c r="L51" s="41"/>
    </row>
    <row r="52" spans="1:12" s="56" customFormat="1" ht="21" customHeight="1" x14ac:dyDescent="0.25">
      <c r="A52" s="51"/>
      <c r="B52" s="52" t="s">
        <v>86</v>
      </c>
      <c r="C52" s="53">
        <f>C51+C48+C45+C38+C29+C17+C14</f>
        <v>0</v>
      </c>
      <c r="D52" s="53">
        <f>D51+D48+D45+D38+D29+D17+D14</f>
        <v>0</v>
      </c>
      <c r="E52" s="53">
        <f>C52+D52</f>
        <v>0</v>
      </c>
      <c r="F52" s="53">
        <f>F51+F48+F45+F38+F29+F17+F14</f>
        <v>0</v>
      </c>
      <c r="G52" s="53">
        <f>G51+G48+G45+G38+G29+G17+G14</f>
        <v>0</v>
      </c>
      <c r="H52" s="53">
        <f>F52+G52</f>
        <v>0</v>
      </c>
      <c r="I52" s="53">
        <f>E52+H52</f>
        <v>0</v>
      </c>
      <c r="J52" s="54"/>
      <c r="K52" s="54"/>
      <c r="L52" s="55"/>
    </row>
    <row r="53" spans="1:12" ht="10.5" customHeight="1" x14ac:dyDescent="0.25">
      <c r="A53" s="57"/>
      <c r="B53" s="58" t="s">
        <v>87</v>
      </c>
      <c r="C53" s="59"/>
      <c r="D53" s="59"/>
      <c r="E53" s="60"/>
      <c r="F53" s="59"/>
      <c r="G53" s="59"/>
      <c r="H53" s="60"/>
      <c r="I53" s="60"/>
      <c r="J53" s="29"/>
      <c r="K53" s="29"/>
    </row>
    <row r="54" spans="1:12" x14ac:dyDescent="0.25">
      <c r="A54" s="61"/>
      <c r="B54" s="62" t="s">
        <v>88</v>
      </c>
      <c r="C54" s="63"/>
      <c r="D54" s="63"/>
      <c r="E54" s="64">
        <f>C54+D54</f>
        <v>0</v>
      </c>
      <c r="F54" s="63">
        <v>0</v>
      </c>
      <c r="G54" s="63">
        <v>0</v>
      </c>
      <c r="H54" s="64">
        <f>F54+G54</f>
        <v>0</v>
      </c>
      <c r="I54" s="65">
        <f>E54+H54</f>
        <v>0</v>
      </c>
      <c r="J54" s="66"/>
      <c r="K54" s="66"/>
      <c r="L54" s="17"/>
    </row>
    <row r="55" spans="1:12" s="16" customFormat="1" x14ac:dyDescent="0.25">
      <c r="A55" s="67"/>
      <c r="B55" s="13"/>
      <c r="C55" s="14"/>
      <c r="D55" s="14"/>
      <c r="E55" s="15"/>
      <c r="F55" s="14"/>
      <c r="G55" s="14"/>
      <c r="H55" s="15"/>
      <c r="I55" s="15"/>
    </row>
    <row r="56" spans="1:12" ht="33.6" customHeight="1" x14ac:dyDescent="0.25">
      <c r="A56" s="68"/>
      <c r="B56" s="427"/>
      <c r="C56" s="427"/>
      <c r="D56" s="427"/>
      <c r="E56" s="427"/>
      <c r="F56" s="427"/>
      <c r="G56" s="427"/>
      <c r="J56" s="17"/>
      <c r="K56" s="17"/>
      <c r="L56" s="17"/>
    </row>
    <row r="57" spans="1:12" x14ac:dyDescent="0.25">
      <c r="A57" s="68"/>
      <c r="J57" s="17"/>
      <c r="K57" s="17"/>
      <c r="L57" s="17"/>
    </row>
    <row r="58" spans="1:12" ht="15.75" x14ac:dyDescent="0.25">
      <c r="A58" s="69"/>
      <c r="B58" s="383" t="s">
        <v>311</v>
      </c>
      <c r="J58" s="17"/>
      <c r="K58" s="17"/>
      <c r="L58" s="17"/>
    </row>
    <row r="59" spans="1:12" x14ac:dyDescent="0.25">
      <c r="A59" s="69"/>
      <c r="B59" s="70"/>
      <c r="J59" s="17"/>
      <c r="K59" s="17"/>
      <c r="L59" s="17"/>
    </row>
    <row r="60" spans="1:12" ht="25.5" x14ac:dyDescent="0.25">
      <c r="A60" s="71" t="s">
        <v>89</v>
      </c>
      <c r="B60" s="72" t="s">
        <v>90</v>
      </c>
      <c r="C60" s="21"/>
      <c r="J60" s="17"/>
      <c r="K60" s="17"/>
      <c r="L60" s="17"/>
    </row>
    <row r="61" spans="1:12" x14ac:dyDescent="0.25">
      <c r="A61" s="72" t="s">
        <v>91</v>
      </c>
      <c r="B61" s="72" t="s">
        <v>92</v>
      </c>
      <c r="C61" s="73">
        <f>I52</f>
        <v>0</v>
      </c>
      <c r="D61" s="428"/>
      <c r="E61" s="429"/>
      <c r="F61" s="429"/>
      <c r="G61" s="429"/>
      <c r="H61" s="429"/>
      <c r="J61" s="17"/>
      <c r="K61" s="17"/>
      <c r="L61" s="17"/>
    </row>
    <row r="62" spans="1:12" x14ac:dyDescent="0.25">
      <c r="A62" s="74" t="s">
        <v>93</v>
      </c>
      <c r="B62" s="74" t="s">
        <v>94</v>
      </c>
      <c r="C62" s="21">
        <f>H52</f>
        <v>0</v>
      </c>
      <c r="J62" s="17"/>
      <c r="K62" s="17"/>
      <c r="L62" s="17"/>
    </row>
    <row r="63" spans="1:12" x14ac:dyDescent="0.25">
      <c r="A63" s="74" t="s">
        <v>95</v>
      </c>
      <c r="B63" s="74" t="s">
        <v>96</v>
      </c>
      <c r="C63" s="21">
        <f>C61-C62</f>
        <v>0</v>
      </c>
      <c r="J63" s="17"/>
      <c r="K63" s="17"/>
      <c r="L63" s="17"/>
    </row>
    <row r="64" spans="1:12" x14ac:dyDescent="0.25">
      <c r="A64" s="72" t="s">
        <v>97</v>
      </c>
      <c r="B64" s="72" t="s">
        <v>98</v>
      </c>
      <c r="C64" s="73" t="e">
        <f>SUM(C65:C66)</f>
        <v>#REF!</v>
      </c>
      <c r="D64" s="75"/>
      <c r="J64" s="17"/>
      <c r="K64" s="17"/>
      <c r="L64" s="17"/>
    </row>
    <row r="65" spans="1:12" x14ac:dyDescent="0.25">
      <c r="A65" s="74" t="s">
        <v>93</v>
      </c>
      <c r="B65" s="74" t="s">
        <v>99</v>
      </c>
      <c r="C65" s="76" t="e">
        <f>I52-H52-C67</f>
        <v>#REF!</v>
      </c>
      <c r="D65" s="77"/>
      <c r="G65" s="78"/>
      <c r="J65" s="17"/>
      <c r="K65" s="17"/>
      <c r="L65" s="17"/>
    </row>
    <row r="66" spans="1:12" x14ac:dyDescent="0.25">
      <c r="A66" s="74" t="s">
        <v>95</v>
      </c>
      <c r="B66" s="74" t="s">
        <v>100</v>
      </c>
      <c r="C66" s="76">
        <f>H52</f>
        <v>0</v>
      </c>
      <c r="G66" s="78"/>
      <c r="J66" s="17"/>
      <c r="K66" s="17"/>
      <c r="L66" s="17"/>
    </row>
    <row r="67" spans="1:12" x14ac:dyDescent="0.25">
      <c r="A67" s="72" t="s">
        <v>101</v>
      </c>
      <c r="B67" s="72" t="s">
        <v>102</v>
      </c>
      <c r="C67" s="73" t="e">
        <f>#REF!</f>
        <v>#REF!</v>
      </c>
      <c r="J67" s="17"/>
      <c r="K67" s="17"/>
      <c r="L67" s="17"/>
    </row>
    <row r="68" spans="1:12" x14ac:dyDescent="0.25">
      <c r="J68" s="17"/>
      <c r="K68" s="17"/>
      <c r="L68" s="17"/>
    </row>
    <row r="69" spans="1:12" x14ac:dyDescent="0.25">
      <c r="J69" s="17"/>
      <c r="K69" s="17"/>
      <c r="L69" s="17"/>
    </row>
    <row r="70" spans="1:12" x14ac:dyDescent="0.25">
      <c r="C70" s="79"/>
      <c r="D70" s="80"/>
      <c r="E70" s="80"/>
      <c r="F70" s="80"/>
      <c r="G70" s="80"/>
      <c r="H70" s="80"/>
      <c r="I70" s="80"/>
      <c r="J70" s="80"/>
      <c r="K70" s="81"/>
      <c r="L70" s="81"/>
    </row>
    <row r="71" spans="1:12" x14ac:dyDescent="0.25">
      <c r="D71" s="82"/>
      <c r="E71" s="83"/>
      <c r="F71" s="82"/>
      <c r="G71" s="82"/>
      <c r="H71" s="83"/>
      <c r="I71" s="83"/>
      <c r="J71" s="84"/>
      <c r="K71" s="85"/>
      <c r="L71" s="85"/>
    </row>
    <row r="72" spans="1:12" ht="60" x14ac:dyDescent="0.25">
      <c r="B72" s="86" t="s">
        <v>103</v>
      </c>
      <c r="C72" s="87" t="s">
        <v>104</v>
      </c>
      <c r="D72" s="88" t="s">
        <v>105</v>
      </c>
      <c r="E72" s="83"/>
      <c r="F72" s="82"/>
      <c r="G72" s="82"/>
      <c r="H72" s="83"/>
      <c r="I72" s="83"/>
      <c r="J72" s="84"/>
      <c r="K72" s="84"/>
      <c r="L72" s="84"/>
    </row>
    <row r="73" spans="1:12" ht="30" x14ac:dyDescent="0.25">
      <c r="B73" s="86" t="s">
        <v>106</v>
      </c>
      <c r="C73" s="89">
        <v>0</v>
      </c>
      <c r="D73" s="424">
        <f>ROUNDUP(E52,2)</f>
        <v>0</v>
      </c>
      <c r="E73" s="83"/>
      <c r="F73" s="82"/>
      <c r="G73" s="82"/>
      <c r="H73" s="83"/>
      <c r="I73" s="83"/>
      <c r="J73" s="84"/>
      <c r="K73" s="84"/>
      <c r="L73" s="84"/>
    </row>
    <row r="74" spans="1:12" ht="30" x14ac:dyDescent="0.25">
      <c r="B74" s="86" t="s">
        <v>107</v>
      </c>
      <c r="C74" s="89">
        <v>0</v>
      </c>
      <c r="D74" s="424"/>
      <c r="E74" s="83"/>
      <c r="F74" s="82"/>
      <c r="G74" s="82"/>
      <c r="H74" s="83"/>
      <c r="I74" s="83"/>
      <c r="J74" s="84"/>
      <c r="K74" s="84"/>
      <c r="L74" s="84"/>
    </row>
    <row r="75" spans="1:12" x14ac:dyDescent="0.25">
      <c r="B75" s="90" t="s">
        <v>108</v>
      </c>
      <c r="C75" s="21">
        <f>ROUNDUP(SUM(C73+C74),2)</f>
        <v>0</v>
      </c>
      <c r="D75" s="91"/>
      <c r="E75" s="83"/>
      <c r="F75" s="82"/>
      <c r="G75" s="82"/>
      <c r="H75" s="83"/>
      <c r="I75" s="83"/>
      <c r="J75" s="84"/>
      <c r="K75" s="84"/>
      <c r="L75" s="84"/>
    </row>
    <row r="76" spans="1:12" x14ac:dyDescent="0.25">
      <c r="D76" s="82"/>
      <c r="E76" s="83"/>
      <c r="F76" s="82"/>
      <c r="G76" s="82"/>
      <c r="H76" s="83"/>
      <c r="I76" s="83"/>
      <c r="J76" s="84"/>
      <c r="K76" s="84"/>
      <c r="L76" s="84"/>
    </row>
  </sheetData>
  <mergeCells count="12">
    <mergeCell ref="D73:D74"/>
    <mergeCell ref="B56:G56"/>
    <mergeCell ref="B18:I18"/>
    <mergeCell ref="B30:I30"/>
    <mergeCell ref="B39:I39"/>
    <mergeCell ref="B46:I46"/>
    <mergeCell ref="D61:H61"/>
    <mergeCell ref="A1:I1"/>
    <mergeCell ref="C6:D6"/>
    <mergeCell ref="F6:G6"/>
    <mergeCell ref="B9:I9"/>
    <mergeCell ref="B15:I15"/>
  </mergeCells>
  <conditionalFormatting sqref="D65">
    <cfRule type="containsText" dxfId="15" priority="1" operator="containsText" text="CORECT">
      <formula>NOT(ISERROR(SEARCH("CORECT",D65)))</formula>
    </cfRule>
    <cfRule type="containsText" dxfId="14" priority="2" operator="containsText" text="INCORECT">
      <formula>NOT(ISERROR(SEARCH("INCORECT",D65)))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tabColor rgb="FFC00000"/>
  </sheetPr>
  <dimension ref="A1:S111"/>
  <sheetViews>
    <sheetView topLeftCell="A6" workbookViewId="0">
      <selection activeCell="B22" sqref="B22"/>
    </sheetView>
  </sheetViews>
  <sheetFormatPr defaultColWidth="8.85546875" defaultRowHeight="15" x14ac:dyDescent="0.25"/>
  <cols>
    <col min="1" max="1" width="6.42578125" style="92" customWidth="1"/>
    <col min="2" max="2" width="66.5703125" style="188" customWidth="1"/>
    <col min="3" max="3" width="15" style="95" customWidth="1"/>
    <col min="4" max="4" width="15" style="146" customWidth="1"/>
    <col min="5" max="5" width="15" style="95" hidden="1" customWidth="1"/>
    <col min="6" max="9" width="15" style="95" customWidth="1"/>
    <col min="10" max="10" width="15" style="96" customWidth="1"/>
    <col min="11" max="11" width="15" style="97" customWidth="1"/>
    <col min="12" max="19" width="15" customWidth="1"/>
    <col min="20" max="21" width="11.5703125" customWidth="1"/>
  </cols>
  <sheetData>
    <row r="1" spans="1:11" ht="27.75" customHeight="1" x14ac:dyDescent="0.3">
      <c r="A1" s="430" t="s">
        <v>302</v>
      </c>
      <c r="B1" s="430"/>
      <c r="C1" s="430"/>
      <c r="D1" s="430"/>
      <c r="E1" s="430"/>
      <c r="F1" s="430"/>
      <c r="G1" s="430"/>
      <c r="H1" s="430"/>
      <c r="I1" s="430"/>
    </row>
    <row r="2" spans="1:11" ht="27.75" customHeight="1" x14ac:dyDescent="0.3">
      <c r="B2" s="98"/>
      <c r="C2" s="93"/>
      <c r="D2" s="94"/>
    </row>
    <row r="3" spans="1:11" ht="17.25" customHeight="1" x14ac:dyDescent="0.25">
      <c r="B3" s="431" t="s">
        <v>359</v>
      </c>
      <c r="C3" s="431"/>
      <c r="D3" s="431"/>
      <c r="E3" s="431"/>
      <c r="F3" s="431"/>
      <c r="G3" s="431"/>
      <c r="H3" s="431"/>
      <c r="I3" s="431"/>
    </row>
    <row r="4" spans="1:11" ht="16.149999999999999" customHeight="1" x14ac:dyDescent="0.25">
      <c r="B4" s="399"/>
      <c r="C4" s="99"/>
      <c r="D4" s="100"/>
      <c r="E4" s="101"/>
      <c r="F4" s="101"/>
      <c r="G4" s="101"/>
      <c r="H4" s="101"/>
      <c r="I4" s="101"/>
    </row>
    <row r="5" spans="1:11" ht="15.75" x14ac:dyDescent="0.25">
      <c r="B5" s="432" t="s">
        <v>109</v>
      </c>
      <c r="C5" s="432" t="s">
        <v>110</v>
      </c>
      <c r="D5" s="94"/>
      <c r="I5" s="95" t="s">
        <v>299</v>
      </c>
    </row>
    <row r="6" spans="1:11" ht="27" x14ac:dyDescent="0.3">
      <c r="B6" s="98"/>
      <c r="C6" s="102" t="s">
        <v>111</v>
      </c>
      <c r="D6" s="103" t="s">
        <v>112</v>
      </c>
      <c r="E6" s="104" t="s">
        <v>113</v>
      </c>
      <c r="F6" s="436" t="s">
        <v>114</v>
      </c>
      <c r="G6" s="437"/>
      <c r="H6" s="437"/>
      <c r="I6" s="438"/>
    </row>
    <row r="7" spans="1:11" s="112" customFormat="1" x14ac:dyDescent="0.2">
      <c r="A7" s="106"/>
      <c r="B7" s="107" t="s">
        <v>115</v>
      </c>
      <c r="C7" s="108" t="s">
        <v>116</v>
      </c>
      <c r="D7" s="109" t="s">
        <v>117</v>
      </c>
      <c r="E7" s="108" t="s">
        <v>118</v>
      </c>
      <c r="F7" s="102" t="s">
        <v>119</v>
      </c>
      <c r="G7" s="95" t="s">
        <v>120</v>
      </c>
      <c r="H7" s="102" t="s">
        <v>357</v>
      </c>
      <c r="I7" s="95" t="s">
        <v>358</v>
      </c>
      <c r="J7" s="110"/>
      <c r="K7" s="111"/>
    </row>
    <row r="8" spans="1:11" s="116" customFormat="1" x14ac:dyDescent="0.2">
      <c r="A8" s="113"/>
      <c r="B8" s="439" t="str">
        <f>'Buget cerere'!B9:I9</f>
        <v>CAPITOL 1 Cheltuieli pentru obținerea si amenajarea terenului</v>
      </c>
      <c r="C8" s="440"/>
      <c r="D8" s="440"/>
      <c r="E8" s="440"/>
      <c r="F8" s="440"/>
      <c r="G8" s="440"/>
      <c r="H8" s="440"/>
      <c r="I8" s="440"/>
      <c r="J8" s="114"/>
      <c r="K8" s="115"/>
    </row>
    <row r="9" spans="1:11" s="122" customFormat="1" x14ac:dyDescent="0.2">
      <c r="A9" s="117" t="str">
        <f>'Buget cerere'!A10</f>
        <v>1.1.</v>
      </c>
      <c r="B9" s="118" t="str">
        <f>'Buget cerere'!B10</f>
        <v>Obtinerea terenului</v>
      </c>
      <c r="C9" s="119">
        <f>'Buget cerere'!I10</f>
        <v>0</v>
      </c>
      <c r="D9" s="120">
        <f>IF(F9+G9+H9+I9&lt;&gt;C9,"EROARE!",F9+G9+H9+I9)</f>
        <v>0</v>
      </c>
      <c r="E9" s="433"/>
      <c r="F9" s="38">
        <v>0</v>
      </c>
      <c r="G9" s="406">
        <v>0</v>
      </c>
      <c r="H9" s="38">
        <v>0</v>
      </c>
      <c r="I9" s="406">
        <v>0</v>
      </c>
      <c r="J9" s="110">
        <f t="shared" ref="J9:J55" si="0">C9-D9</f>
        <v>0</v>
      </c>
      <c r="K9" s="111"/>
    </row>
    <row r="10" spans="1:11" s="122" customFormat="1" x14ac:dyDescent="0.2">
      <c r="A10" s="117" t="str">
        <f>'Buget cerere'!A11</f>
        <v>1.2.</v>
      </c>
      <c r="B10" s="118" t="str">
        <f>'Buget cerere'!B11</f>
        <v>Amenajarea terenului</v>
      </c>
      <c r="C10" s="119">
        <f>'Buget cerere'!I11</f>
        <v>0</v>
      </c>
      <c r="D10" s="120">
        <f t="shared" ref="D10:D13" si="1">IF(F10+G10+H10+I10&lt;&gt;C10,"EROARE!",F10+G10+H10+I10)</f>
        <v>0</v>
      </c>
      <c r="E10" s="433"/>
      <c r="F10" s="38">
        <v>0</v>
      </c>
      <c r="G10" s="406">
        <v>0</v>
      </c>
      <c r="H10" s="38">
        <v>0</v>
      </c>
      <c r="I10" s="406">
        <v>0</v>
      </c>
      <c r="J10" s="110">
        <f t="shared" si="0"/>
        <v>0</v>
      </c>
      <c r="K10" s="111"/>
    </row>
    <row r="11" spans="1:11" s="122" customFormat="1" x14ac:dyDescent="0.2">
      <c r="A11" s="117" t="str">
        <f>'Buget cerere'!A12</f>
        <v>1.3.</v>
      </c>
      <c r="B11" s="118" t="str">
        <f>'Buget cerere'!B12</f>
        <v>Amenajari pentru protectia mediului si aducerea la starea initiala</v>
      </c>
      <c r="C11" s="119">
        <v>0</v>
      </c>
      <c r="D11" s="120">
        <f t="shared" si="1"/>
        <v>0</v>
      </c>
      <c r="E11" s="433"/>
      <c r="F11" s="38">
        <v>0</v>
      </c>
      <c r="G11" s="406">
        <v>0</v>
      </c>
      <c r="H11" s="38">
        <v>0</v>
      </c>
      <c r="I11" s="406">
        <v>0</v>
      </c>
      <c r="J11" s="110"/>
      <c r="K11" s="111"/>
    </row>
    <row r="12" spans="1:11" s="122" customFormat="1" x14ac:dyDescent="0.2">
      <c r="A12" s="117" t="str">
        <f>'Buget cerere'!A13</f>
        <v>1.4.</v>
      </c>
      <c r="B12" s="118" t="str">
        <f>'Buget cerere'!B13</f>
        <v>Cheltuieli pentru relocarea/protecția utilităților</v>
      </c>
      <c r="C12" s="119">
        <v>0</v>
      </c>
      <c r="D12" s="120">
        <f t="shared" si="1"/>
        <v>0</v>
      </c>
      <c r="E12" s="433"/>
      <c r="F12" s="38">
        <v>0</v>
      </c>
      <c r="G12" s="406">
        <v>0</v>
      </c>
      <c r="H12" s="38">
        <v>0</v>
      </c>
      <c r="I12" s="406">
        <v>0</v>
      </c>
      <c r="J12" s="110"/>
      <c r="K12" s="111"/>
    </row>
    <row r="13" spans="1:11" s="116" customFormat="1" x14ac:dyDescent="0.2">
      <c r="A13" s="117"/>
      <c r="B13" s="123" t="str">
        <f>'Buget cerere'!B14</f>
        <v>TOTAL CAPITOL 1</v>
      </c>
      <c r="C13" s="119">
        <f>'Buget cerere'!I14</f>
        <v>0</v>
      </c>
      <c r="D13" s="120">
        <f t="shared" si="1"/>
        <v>0</v>
      </c>
      <c r="E13" s="434"/>
      <c r="F13" s="120">
        <f>SUM(F9:F10)</f>
        <v>0</v>
      </c>
      <c r="G13" s="408">
        <f>SUM(G9:G10)</f>
        <v>0</v>
      </c>
      <c r="H13" s="408">
        <f t="shared" ref="H13:I13" si="2">SUM(H9:H10)</f>
        <v>0</v>
      </c>
      <c r="I13" s="408">
        <f t="shared" si="2"/>
        <v>0</v>
      </c>
      <c r="J13" s="110">
        <f t="shared" si="0"/>
        <v>0</v>
      </c>
      <c r="K13" s="111"/>
    </row>
    <row r="14" spans="1:11" s="116" customFormat="1" x14ac:dyDescent="0.2">
      <c r="A14" s="117">
        <f>'Buget cerere'!A15</f>
        <v>2</v>
      </c>
      <c r="B14" s="439" t="str">
        <f>'Buget cerere'!B15:I15</f>
        <v>CAPITOL 2 Cheltuieli pt asigurarea utilităţilor necesare obiectivului</v>
      </c>
      <c r="C14" s="440"/>
      <c r="D14" s="440"/>
      <c r="E14" s="440"/>
      <c r="F14" s="440"/>
      <c r="G14" s="440"/>
      <c r="H14" s="440"/>
      <c r="I14" s="440"/>
      <c r="J14" s="110">
        <f t="shared" si="0"/>
        <v>0</v>
      </c>
      <c r="K14" s="111"/>
    </row>
    <row r="15" spans="1:11" s="122" customFormat="1" x14ac:dyDescent="0.2">
      <c r="A15" s="117" t="str">
        <f>'Buget cerere'!A16</f>
        <v>2.1</v>
      </c>
      <c r="B15" s="125" t="str">
        <f>'Buget cerere'!B16</f>
        <v>Cheltuieli pentru asigurarea utilitatilor necesare obiectivului</v>
      </c>
      <c r="C15" s="119">
        <f>'Buget cerere'!I16</f>
        <v>0</v>
      </c>
      <c r="D15" s="120">
        <f t="shared" ref="D15:D16" si="3">IF(F15+G15+H15+I15&lt;&gt;C15,"EROARE!",F15+G15+H15+I15)</f>
        <v>0</v>
      </c>
      <c r="E15" s="435"/>
      <c r="F15" s="38">
        <v>0</v>
      </c>
      <c r="G15" s="38">
        <v>0</v>
      </c>
      <c r="H15" s="38">
        <v>0</v>
      </c>
      <c r="I15" s="406">
        <v>0</v>
      </c>
      <c r="J15" s="110">
        <f t="shared" si="0"/>
        <v>0</v>
      </c>
      <c r="K15" s="111"/>
    </row>
    <row r="16" spans="1:11" s="116" customFormat="1" x14ac:dyDescent="0.2">
      <c r="A16" s="117"/>
      <c r="B16" s="123" t="str">
        <f>'Buget cerere'!B17</f>
        <v> TOTAL CAPITOL 2</v>
      </c>
      <c r="C16" s="119">
        <f>'Buget cerere'!I17</f>
        <v>0</v>
      </c>
      <c r="D16" s="120">
        <f t="shared" si="3"/>
        <v>0</v>
      </c>
      <c r="E16" s="434"/>
      <c r="F16" s="120">
        <f>F15</f>
        <v>0</v>
      </c>
      <c r="G16" s="408">
        <f>G15</f>
        <v>0</v>
      </c>
      <c r="H16" s="408">
        <f t="shared" ref="H16:I16" si="4">H15</f>
        <v>0</v>
      </c>
      <c r="I16" s="408">
        <f t="shared" si="4"/>
        <v>0</v>
      </c>
      <c r="J16" s="110">
        <f t="shared" si="0"/>
        <v>0</v>
      </c>
      <c r="K16" s="111"/>
    </row>
    <row r="17" spans="1:11" s="116" customFormat="1" x14ac:dyDescent="0.2">
      <c r="A17" s="117" t="str">
        <f>'Buget cerere'!A18</f>
        <v>3</v>
      </c>
      <c r="B17" s="439" t="str">
        <f>'Buget cerere'!B18:I18</f>
        <v>CAPITOL 3 Cheltuieli pentru proiectare și asistență tehnică</v>
      </c>
      <c r="C17" s="440"/>
      <c r="D17" s="440"/>
      <c r="E17" s="440"/>
      <c r="F17" s="440"/>
      <c r="G17" s="440"/>
      <c r="H17" s="440"/>
      <c r="I17" s="440"/>
      <c r="J17" s="110">
        <f t="shared" si="0"/>
        <v>0</v>
      </c>
      <c r="K17" s="111"/>
    </row>
    <row r="18" spans="1:11" s="122" customFormat="1" ht="26.25" customHeight="1" x14ac:dyDescent="0.2">
      <c r="A18" s="117" t="str">
        <f>'Buget cerere'!A19</f>
        <v>3.1</v>
      </c>
      <c r="B18" s="126" t="str">
        <f>'Buget cerere'!B19</f>
        <v>Studii  (Studii de teren; Raport privind impactul asupra mediului; Alte studii specifice)</v>
      </c>
      <c r="C18" s="119">
        <f>'Buget cerere'!I19</f>
        <v>0</v>
      </c>
      <c r="D18" s="120">
        <f>IF(F18+G18+H18+I18&lt;&gt;C18,"EROARE!",F18+G18+H18+I18)</f>
        <v>0</v>
      </c>
      <c r="E18" s="435"/>
      <c r="F18" s="38">
        <v>0</v>
      </c>
      <c r="G18" s="406">
        <v>0</v>
      </c>
      <c r="H18" s="38">
        <v>0</v>
      </c>
      <c r="I18" s="406">
        <v>0</v>
      </c>
      <c r="J18" s="110">
        <f t="shared" si="0"/>
        <v>0</v>
      </c>
      <c r="K18" s="111"/>
    </row>
    <row r="19" spans="1:11" s="122" customFormat="1" x14ac:dyDescent="0.2">
      <c r="A19" s="117" t="str">
        <f>'Buget cerere'!A20</f>
        <v>3.2</v>
      </c>
      <c r="B19" s="126" t="str">
        <f>'Buget cerere'!B20</f>
        <v>Cheltuieli pentru obținere de avize, acorduri si autorizații</v>
      </c>
      <c r="C19" s="119">
        <f>'Buget cerere'!I20</f>
        <v>0</v>
      </c>
      <c r="D19" s="120">
        <f t="shared" ref="D19:D28" si="5">IF(F19+G19+H19+I19&lt;&gt;C19,"EROARE!",F19+G19+H19+I19)</f>
        <v>0</v>
      </c>
      <c r="E19" s="433"/>
      <c r="F19" s="38">
        <v>0</v>
      </c>
      <c r="G19" s="406">
        <v>0</v>
      </c>
      <c r="H19" s="38">
        <v>0</v>
      </c>
      <c r="I19" s="406">
        <v>0</v>
      </c>
      <c r="J19" s="110">
        <f t="shared" si="0"/>
        <v>0</v>
      </c>
      <c r="K19" s="111"/>
    </row>
    <row r="20" spans="1:11" s="122" customFormat="1" x14ac:dyDescent="0.2">
      <c r="A20" s="117" t="str">
        <f>'Buget cerere'!A21</f>
        <v>3.3</v>
      </c>
      <c r="B20" s="126" t="str">
        <f>'Buget cerere'!B21</f>
        <v>Proiectare si inginerie</v>
      </c>
      <c r="C20" s="119">
        <f>'Buget cerere'!I21</f>
        <v>0</v>
      </c>
      <c r="D20" s="120">
        <f t="shared" si="5"/>
        <v>0</v>
      </c>
      <c r="E20" s="433"/>
      <c r="F20" s="38">
        <v>0</v>
      </c>
      <c r="G20" s="406">
        <v>0</v>
      </c>
      <c r="H20" s="38">
        <v>0</v>
      </c>
      <c r="I20" s="406">
        <v>0</v>
      </c>
      <c r="J20" s="110">
        <f t="shared" si="0"/>
        <v>0</v>
      </c>
      <c r="K20" s="111"/>
    </row>
    <row r="21" spans="1:11" s="122" customFormat="1" x14ac:dyDescent="0.2">
      <c r="A21" s="117" t="str">
        <f>'Buget cerere'!A22</f>
        <v>3.4</v>
      </c>
      <c r="B21" s="126" t="str">
        <f>'Buget cerere'!B22</f>
        <v xml:space="preserve">Consultanță </v>
      </c>
      <c r="C21" s="119">
        <f>'Buget cerere'!I22</f>
        <v>0</v>
      </c>
      <c r="D21" s="120">
        <f t="shared" si="5"/>
        <v>0</v>
      </c>
      <c r="E21" s="433"/>
      <c r="F21" s="38">
        <v>0</v>
      </c>
      <c r="G21" s="406">
        <v>0</v>
      </c>
      <c r="H21" s="38">
        <v>0</v>
      </c>
      <c r="I21" s="406">
        <v>0</v>
      </c>
      <c r="J21" s="110">
        <f t="shared" si="0"/>
        <v>0</v>
      </c>
      <c r="K21" s="111"/>
    </row>
    <row r="22" spans="1:11" s="122" customFormat="1" x14ac:dyDescent="0.2">
      <c r="A22" s="117" t="str">
        <f>'Buget cerere'!A23</f>
        <v>3.4.1</v>
      </c>
      <c r="B22" s="126" t="str">
        <f>'Buget cerere'!B23</f>
        <v>Managementul de proiect pentru obiectivul de investiții</v>
      </c>
      <c r="C22" s="119">
        <f>'Buget cerere'!I23</f>
        <v>0</v>
      </c>
      <c r="D22" s="120">
        <f t="shared" si="5"/>
        <v>0</v>
      </c>
      <c r="E22" s="433"/>
      <c r="F22" s="38">
        <v>0</v>
      </c>
      <c r="G22" s="406">
        <v>0</v>
      </c>
      <c r="H22" s="38">
        <v>0</v>
      </c>
      <c r="I22" s="406">
        <v>0</v>
      </c>
      <c r="J22" s="110">
        <f t="shared" si="0"/>
        <v>0</v>
      </c>
      <c r="K22" s="111"/>
    </row>
    <row r="23" spans="1:11" s="122" customFormat="1" x14ac:dyDescent="0.2">
      <c r="A23" s="117" t="str">
        <f>'Buget cerere'!A24</f>
        <v>3.4.2</v>
      </c>
      <c r="B23" s="126" t="str">
        <f>'Buget cerere'!B24</f>
        <v>Elaborare proceduri atribuire</v>
      </c>
      <c r="C23" s="119">
        <f>'Buget cerere'!I24</f>
        <v>0</v>
      </c>
      <c r="D23" s="120">
        <f t="shared" si="5"/>
        <v>0</v>
      </c>
      <c r="E23" s="433"/>
      <c r="F23" s="38">
        <v>0</v>
      </c>
      <c r="G23" s="406">
        <v>0</v>
      </c>
      <c r="H23" s="38">
        <v>0</v>
      </c>
      <c r="I23" s="406">
        <v>0</v>
      </c>
      <c r="J23" s="110"/>
      <c r="K23" s="111"/>
    </row>
    <row r="24" spans="1:11" s="122" customFormat="1" x14ac:dyDescent="0.2">
      <c r="A24" s="117" t="str">
        <f>'Buget cerere'!A25</f>
        <v>3.4.3</v>
      </c>
      <c r="B24" s="126" t="str">
        <f>'Buget cerere'!B25</f>
        <v>Consultanta elaborare CF</v>
      </c>
      <c r="C24" s="119">
        <f>'Buget cerere'!I25</f>
        <v>0</v>
      </c>
      <c r="D24" s="120">
        <f t="shared" si="5"/>
        <v>0</v>
      </c>
      <c r="E24" s="433"/>
      <c r="F24" s="38">
        <v>0</v>
      </c>
      <c r="G24" s="406">
        <v>0</v>
      </c>
      <c r="H24" s="38">
        <v>0</v>
      </c>
      <c r="I24" s="406">
        <v>0</v>
      </c>
      <c r="J24" s="110"/>
      <c r="K24" s="111"/>
    </row>
    <row r="25" spans="1:11" s="122" customFormat="1" x14ac:dyDescent="0.2">
      <c r="A25" s="117" t="str">
        <f>'Buget cerere'!A26</f>
        <v>3.5</v>
      </c>
      <c r="B25" s="126" t="str">
        <f>'Buget cerere'!B26</f>
        <v>Asistență tehnică</v>
      </c>
      <c r="C25" s="119">
        <f>'Buget cerere'!I26</f>
        <v>0</v>
      </c>
      <c r="D25" s="120">
        <f t="shared" si="5"/>
        <v>0</v>
      </c>
      <c r="E25" s="433"/>
      <c r="F25" s="38">
        <v>0</v>
      </c>
      <c r="G25" s="406">
        <v>0</v>
      </c>
      <c r="H25" s="38">
        <v>0</v>
      </c>
      <c r="I25" s="406">
        <v>0</v>
      </c>
      <c r="J25" s="110"/>
      <c r="K25" s="111"/>
    </row>
    <row r="26" spans="1:11" s="122" customFormat="1" x14ac:dyDescent="0.2">
      <c r="A26" s="117" t="str">
        <f>'Buget cerere'!A27</f>
        <v>3.5.1</v>
      </c>
      <c r="B26" s="126" t="str">
        <f>'Buget cerere'!B27</f>
        <v>Asistență tehnică din partea proiectant</v>
      </c>
      <c r="C26" s="119">
        <f>'Buget cerere'!I27</f>
        <v>0</v>
      </c>
      <c r="D26" s="120">
        <f t="shared" si="5"/>
        <v>0</v>
      </c>
      <c r="E26" s="433"/>
      <c r="F26" s="38">
        <v>0</v>
      </c>
      <c r="G26" s="406">
        <v>0</v>
      </c>
      <c r="H26" s="38">
        <v>0</v>
      </c>
      <c r="I26" s="406">
        <v>0</v>
      </c>
      <c r="J26" s="110"/>
      <c r="K26" s="111"/>
    </row>
    <row r="27" spans="1:11" s="122" customFormat="1" x14ac:dyDescent="0.2">
      <c r="A27" s="117" t="str">
        <f>'Buget cerere'!A28</f>
        <v>3.5.2</v>
      </c>
      <c r="B27" s="126" t="str">
        <f>'Buget cerere'!B28</f>
        <v>Dirigenție de șantier</v>
      </c>
      <c r="C27" s="119">
        <f>'Buget cerere'!I28</f>
        <v>0</v>
      </c>
      <c r="D27" s="120">
        <f t="shared" si="5"/>
        <v>0</v>
      </c>
      <c r="E27" s="433"/>
      <c r="F27" s="38">
        <v>0</v>
      </c>
      <c r="G27" s="406">
        <v>0</v>
      </c>
      <c r="H27" s="38">
        <v>0</v>
      </c>
      <c r="I27" s="406">
        <v>0</v>
      </c>
      <c r="J27" s="110"/>
      <c r="K27" s="111"/>
    </row>
    <row r="28" spans="1:11" s="116" customFormat="1" x14ac:dyDescent="0.2">
      <c r="A28" s="117"/>
      <c r="B28" s="127" t="str">
        <f>'Buget cerere'!B29</f>
        <v> TOTAL CAPITOL 3</v>
      </c>
      <c r="C28" s="119">
        <f>'Buget cerere'!I29</f>
        <v>0</v>
      </c>
      <c r="D28" s="120">
        <f t="shared" si="5"/>
        <v>0</v>
      </c>
      <c r="E28" s="434"/>
      <c r="F28" s="120">
        <f>SUM(F18:F22)</f>
        <v>0</v>
      </c>
      <c r="G28" s="408">
        <f>SUM(G18:G22)</f>
        <v>0</v>
      </c>
      <c r="H28" s="408">
        <f t="shared" ref="H28:I28" si="6">SUM(H18:H22)</f>
        <v>0</v>
      </c>
      <c r="I28" s="408">
        <f t="shared" si="6"/>
        <v>0</v>
      </c>
      <c r="J28" s="110">
        <f t="shared" si="0"/>
        <v>0</v>
      </c>
      <c r="K28" s="111"/>
    </row>
    <row r="29" spans="1:11" s="116" customFormat="1" x14ac:dyDescent="0.2">
      <c r="A29" s="117">
        <f>'Buget cerere'!A30</f>
        <v>4</v>
      </c>
      <c r="B29" s="441" t="str">
        <f>'Buget cerere'!B30:I30</f>
        <v>CAPITOLUL 4 Cheltuieli pentru investiţia de bază</v>
      </c>
      <c r="C29" s="442"/>
      <c r="D29" s="442"/>
      <c r="E29" s="442"/>
      <c r="F29" s="442"/>
      <c r="G29" s="442"/>
      <c r="H29" s="442"/>
      <c r="I29" s="442"/>
      <c r="J29" s="110">
        <f t="shared" si="0"/>
        <v>0</v>
      </c>
      <c r="K29" s="111"/>
    </row>
    <row r="30" spans="1:11" s="122" customFormat="1" x14ac:dyDescent="0.2">
      <c r="A30" s="117" t="str">
        <f>'Buget cerere'!A31</f>
        <v>4.1</v>
      </c>
      <c r="B30" s="44" t="str">
        <f>'Buget cerere'!B31</f>
        <v>Construcţii şi instalaţii</v>
      </c>
      <c r="C30" s="119">
        <f>'Buget cerere'!I31</f>
        <v>0</v>
      </c>
      <c r="D30" s="120">
        <f>IF(F30+G30+H30+I30&lt;&gt;C30,"EROARE!",F30+G30+H30+I30)</f>
        <v>0</v>
      </c>
      <c r="E30" s="435"/>
      <c r="F30" s="38">
        <v>0</v>
      </c>
      <c r="G30" s="38">
        <v>0</v>
      </c>
      <c r="H30" s="38">
        <v>0</v>
      </c>
      <c r="I30" s="406">
        <v>0</v>
      </c>
      <c r="J30" s="110">
        <f t="shared" si="0"/>
        <v>0</v>
      </c>
      <c r="K30" s="111"/>
    </row>
    <row r="31" spans="1:11" s="122" customFormat="1" ht="29.25" customHeight="1" x14ac:dyDescent="0.2">
      <c r="A31" s="117" t="str">
        <f>'Buget cerere'!A32</f>
        <v>4.2</v>
      </c>
      <c r="B31" s="44" t="str">
        <f>'Buget cerere'!B32</f>
        <v>Montaj utilaje, echipamente tehnologice și funcționale</v>
      </c>
      <c r="C31" s="119">
        <f>'Buget cerere'!I32</f>
        <v>0</v>
      </c>
      <c r="D31" s="120">
        <f t="shared" ref="D31:D36" si="7">IF(F31+G31+H31+I31&lt;&gt;C31,"EROARE!",F31+G31+H31+I31)</f>
        <v>0</v>
      </c>
      <c r="E31" s="433"/>
      <c r="F31" s="38">
        <v>0</v>
      </c>
      <c r="G31" s="406">
        <v>0</v>
      </c>
      <c r="H31" s="38">
        <v>0</v>
      </c>
      <c r="I31" s="406">
        <v>0</v>
      </c>
      <c r="J31" s="110">
        <f t="shared" si="0"/>
        <v>0</v>
      </c>
      <c r="K31" s="111"/>
    </row>
    <row r="32" spans="1:11" s="122" customFormat="1" x14ac:dyDescent="0.2">
      <c r="A32" s="117" t="str">
        <f>'Buget cerere'!A33</f>
        <v>4.3</v>
      </c>
      <c r="B32" s="44" t="str">
        <f>'Buget cerere'!B33</f>
        <v>Utilaje, echipamente tehnologice şi funcționale care necesită  montaj</v>
      </c>
      <c r="C32" s="119">
        <f>'Buget cerere'!I33</f>
        <v>0</v>
      </c>
      <c r="D32" s="120">
        <f t="shared" si="7"/>
        <v>0</v>
      </c>
      <c r="E32" s="433"/>
      <c r="F32" s="46">
        <v>0</v>
      </c>
      <c r="G32" s="38">
        <v>0</v>
      </c>
      <c r="H32" s="38">
        <v>0</v>
      </c>
      <c r="I32" s="406">
        <v>0</v>
      </c>
      <c r="J32" s="110">
        <f t="shared" si="0"/>
        <v>0</v>
      </c>
      <c r="K32" s="111"/>
    </row>
    <row r="33" spans="1:11" s="116" customFormat="1" x14ac:dyDescent="0.2">
      <c r="A33" s="117" t="str">
        <f>'Buget cerere'!A34</f>
        <v>4.4</v>
      </c>
      <c r="B33" s="44" t="str">
        <f>'Buget cerere'!B34</f>
        <v>Utilaje, echipamente tehnologice şi funcționale care nu necesită montaj și echipamente de transport</v>
      </c>
      <c r="C33" s="119">
        <f>'Buget cerere'!I34</f>
        <v>0</v>
      </c>
      <c r="D33" s="120">
        <f t="shared" si="7"/>
        <v>0</v>
      </c>
      <c r="E33" s="434"/>
      <c r="F33" s="38">
        <v>0</v>
      </c>
      <c r="G33" s="406">
        <v>0</v>
      </c>
      <c r="H33" s="38">
        <v>0</v>
      </c>
      <c r="I33" s="406">
        <v>0</v>
      </c>
      <c r="J33" s="110">
        <f t="shared" si="0"/>
        <v>0</v>
      </c>
      <c r="K33" s="111"/>
    </row>
    <row r="34" spans="1:11" s="116" customFormat="1" x14ac:dyDescent="0.2">
      <c r="A34" s="117" t="str">
        <f>'Buget cerere'!A35</f>
        <v>4.5</v>
      </c>
      <c r="B34" s="44" t="str">
        <f>'Buget cerere'!B35</f>
        <v>Dotări</v>
      </c>
      <c r="C34" s="119">
        <f>'Buget cerere'!I35</f>
        <v>0</v>
      </c>
      <c r="D34" s="120">
        <f t="shared" si="7"/>
        <v>0</v>
      </c>
      <c r="E34" s="128"/>
      <c r="F34" s="38">
        <v>0</v>
      </c>
      <c r="G34" s="406">
        <v>0</v>
      </c>
      <c r="H34" s="38">
        <v>0</v>
      </c>
      <c r="I34" s="406">
        <v>0</v>
      </c>
      <c r="J34" s="110"/>
      <c r="K34" s="111"/>
    </row>
    <row r="35" spans="1:11" s="116" customFormat="1" x14ac:dyDescent="0.2">
      <c r="A35" s="117" t="str">
        <f>'Buget cerere'!A36</f>
        <v>4.6</v>
      </c>
      <c r="B35" s="44" t="str">
        <f>'Buget cerere'!B36</f>
        <v>Active necorporale</v>
      </c>
      <c r="C35" s="119">
        <f>'Buget cerere'!I36</f>
        <v>0</v>
      </c>
      <c r="D35" s="120">
        <f t="shared" si="7"/>
        <v>0</v>
      </c>
      <c r="E35" s="128"/>
      <c r="F35" s="38">
        <v>0</v>
      </c>
      <c r="G35" s="406">
        <v>0</v>
      </c>
      <c r="H35" s="38">
        <v>0</v>
      </c>
      <c r="I35" s="406">
        <v>0</v>
      </c>
      <c r="J35" s="110"/>
      <c r="K35" s="111"/>
    </row>
    <row r="36" spans="1:11" s="116" customFormat="1" hidden="1" x14ac:dyDescent="0.2">
      <c r="A36" s="117">
        <f>'Buget cerere'!A37</f>
        <v>0</v>
      </c>
      <c r="B36" s="44">
        <f>'Buget cerere'!B37</f>
        <v>0</v>
      </c>
      <c r="C36" s="119">
        <f>'Buget cerere'!I37</f>
        <v>0</v>
      </c>
      <c r="D36" s="120">
        <f t="shared" si="7"/>
        <v>0</v>
      </c>
      <c r="E36" s="128"/>
      <c r="F36" s="38">
        <v>0</v>
      </c>
      <c r="G36" s="406">
        <v>0</v>
      </c>
      <c r="H36" s="412">
        <v>0</v>
      </c>
      <c r="I36" s="407">
        <v>0</v>
      </c>
      <c r="J36" s="110"/>
      <c r="K36" s="111"/>
    </row>
    <row r="37" spans="1:11" s="116" customFormat="1" x14ac:dyDescent="0.2">
      <c r="A37" s="117"/>
      <c r="B37" s="127" t="str">
        <f>'Buget cerere'!B38</f>
        <v>TOTAL CAPITOL 4</v>
      </c>
      <c r="C37" s="119">
        <f>'Buget cerere'!I38</f>
        <v>0</v>
      </c>
      <c r="D37" s="120">
        <f t="shared" ref="D37" si="8">IF(F37+G37+H37+I37&lt;&gt;C37,"EROARE!",F37+G37+H37+I37)</f>
        <v>0</v>
      </c>
      <c r="E37" s="128"/>
      <c r="F37" s="120">
        <f>SUM(F30:F33)</f>
        <v>0</v>
      </c>
      <c r="G37" s="408">
        <f>SUM(G30:G32)</f>
        <v>0</v>
      </c>
      <c r="H37" s="408">
        <f t="shared" ref="H37:I37" si="9">SUM(H30:H32)</f>
        <v>0</v>
      </c>
      <c r="I37" s="408">
        <f t="shared" si="9"/>
        <v>0</v>
      </c>
      <c r="J37" s="110">
        <f t="shared" si="0"/>
        <v>0</v>
      </c>
      <c r="K37" s="111"/>
    </row>
    <row r="38" spans="1:11" s="116" customFormat="1" x14ac:dyDescent="0.2">
      <c r="A38" s="117" t="str">
        <f>'Buget cerere'!A39</f>
        <v>5</v>
      </c>
      <c r="B38" s="443" t="str">
        <f>'Buget cerere'!B39:I39</f>
        <v>CAPITOLUL 5   Alte cheltuieli</v>
      </c>
      <c r="C38" s="444"/>
      <c r="D38" s="444"/>
      <c r="E38" s="444"/>
      <c r="F38" s="444"/>
      <c r="G38" s="444"/>
      <c r="H38" s="444"/>
      <c r="I38" s="444"/>
      <c r="J38" s="110">
        <f t="shared" si="0"/>
        <v>0</v>
      </c>
      <c r="K38" s="111"/>
    </row>
    <row r="39" spans="1:11" s="122" customFormat="1" x14ac:dyDescent="0.2">
      <c r="A39" s="117" t="str">
        <f>'Buget cerere'!A40</f>
        <v>5.1.</v>
      </c>
      <c r="B39" s="44" t="str">
        <f>'Buget cerere'!B40</f>
        <v>Organizare de șantier</v>
      </c>
      <c r="C39" s="119">
        <f>'Buget cerere'!I40</f>
        <v>0</v>
      </c>
      <c r="D39" s="120">
        <f t="shared" ref="D39:D43" si="10">IF(F39+G39+H39+I39&lt;&gt;C39,"EROARE!",F39+G39+H39+I39)</f>
        <v>0</v>
      </c>
      <c r="E39" s="435"/>
      <c r="F39" s="129">
        <f>F40+F41</f>
        <v>0</v>
      </c>
      <c r="G39" s="402">
        <f t="shared" ref="G39:I39" si="11">G40+G41</f>
        <v>0</v>
      </c>
      <c r="H39" s="402">
        <f t="shared" si="11"/>
        <v>0</v>
      </c>
      <c r="I39" s="402">
        <f t="shared" si="11"/>
        <v>0</v>
      </c>
      <c r="J39" s="110">
        <f t="shared" si="0"/>
        <v>0</v>
      </c>
      <c r="K39" s="111"/>
    </row>
    <row r="40" spans="1:11" s="122" customFormat="1" x14ac:dyDescent="0.2">
      <c r="A40" s="117" t="str">
        <f>'Buget cerere'!A41</f>
        <v>5.1.1</v>
      </c>
      <c r="B40" s="130" t="str">
        <f>'Buget cerere'!B41</f>
        <v>Lucrari de constructii si instalatii aferente organizarii de santier</v>
      </c>
      <c r="C40" s="119">
        <f>'Buget cerere'!I41</f>
        <v>0</v>
      </c>
      <c r="D40" s="120">
        <f t="shared" si="10"/>
        <v>0</v>
      </c>
      <c r="E40" s="433"/>
      <c r="F40" s="38">
        <v>0</v>
      </c>
      <c r="G40" s="38">
        <v>0</v>
      </c>
      <c r="H40" s="38">
        <v>0</v>
      </c>
      <c r="I40" s="406">
        <v>0</v>
      </c>
      <c r="J40" s="110">
        <f t="shared" si="0"/>
        <v>0</v>
      </c>
      <c r="K40" s="111"/>
    </row>
    <row r="41" spans="1:11" s="116" customFormat="1" x14ac:dyDescent="0.2">
      <c r="A41" s="117" t="str">
        <f>'Buget cerere'!A42</f>
        <v>5.1.2</v>
      </c>
      <c r="B41" s="130" t="str">
        <f>'Buget cerere'!B42</f>
        <v>Cheltuieli conexe organizării de şantier</v>
      </c>
      <c r="C41" s="119">
        <f>'Buget cerere'!I42</f>
        <v>0</v>
      </c>
      <c r="D41" s="120">
        <f t="shared" si="10"/>
        <v>0</v>
      </c>
      <c r="E41" s="434"/>
      <c r="F41" s="38">
        <v>0</v>
      </c>
      <c r="G41" s="38">
        <v>0</v>
      </c>
      <c r="H41" s="38">
        <v>0</v>
      </c>
      <c r="I41" s="406">
        <v>0</v>
      </c>
      <c r="J41" s="110">
        <f t="shared" si="0"/>
        <v>0</v>
      </c>
      <c r="K41" s="111"/>
    </row>
    <row r="42" spans="1:11" s="116" customFormat="1" x14ac:dyDescent="0.2">
      <c r="A42" s="117" t="str">
        <f>'Buget cerere'!A43</f>
        <v>5.2</v>
      </c>
      <c r="B42" s="44" t="str">
        <f>'Buget cerere'!B43</f>
        <v>Comisioane, cote, taxe</v>
      </c>
      <c r="C42" s="119">
        <f>'Buget cerere'!I43</f>
        <v>0</v>
      </c>
      <c r="D42" s="120">
        <f t="shared" si="10"/>
        <v>0</v>
      </c>
      <c r="E42" s="131"/>
      <c r="F42" s="38">
        <v>0</v>
      </c>
      <c r="G42" s="38">
        <v>0</v>
      </c>
      <c r="H42" s="38">
        <v>0</v>
      </c>
      <c r="I42" s="406">
        <v>0</v>
      </c>
      <c r="J42" s="110">
        <f t="shared" si="0"/>
        <v>0</v>
      </c>
      <c r="K42" s="111"/>
    </row>
    <row r="43" spans="1:11" s="122" customFormat="1" x14ac:dyDescent="0.2">
      <c r="A43" s="117" t="str">
        <f>'Buget cerere'!A44</f>
        <v>5.3</v>
      </c>
      <c r="B43" s="44" t="str">
        <f>'Buget cerere'!B44</f>
        <v>Cheltuieli diverse și neprevăzute</v>
      </c>
      <c r="C43" s="119">
        <f>'Buget cerere'!I44</f>
        <v>0</v>
      </c>
      <c r="D43" s="120">
        <f t="shared" si="10"/>
        <v>0</v>
      </c>
      <c r="E43" s="435"/>
      <c r="F43" s="38">
        <v>0</v>
      </c>
      <c r="G43" s="38">
        <v>0</v>
      </c>
      <c r="H43" s="38">
        <v>0</v>
      </c>
      <c r="I43" s="406">
        <v>0</v>
      </c>
      <c r="J43" s="110">
        <f t="shared" si="0"/>
        <v>0</v>
      </c>
      <c r="K43" s="111"/>
    </row>
    <row r="44" spans="1:11" s="116" customFormat="1" x14ac:dyDescent="0.2">
      <c r="A44" s="117"/>
      <c r="B44" s="127" t="str">
        <f>'Buget cerere'!B45</f>
        <v>TOTAL CAPITOL 5</v>
      </c>
      <c r="C44" s="119">
        <f>'Buget cerere'!I45</f>
        <v>0</v>
      </c>
      <c r="D44" s="120">
        <f>IF(F44+G44+H44+I44&lt;&gt;C44,"EROARE!",F44+G44+H44+I44)</f>
        <v>0</v>
      </c>
      <c r="E44" s="434"/>
      <c r="F44" s="120">
        <f>F39+F42+F43</f>
        <v>0</v>
      </c>
      <c r="G44" s="408">
        <f t="shared" ref="G44:I44" si="12">G39+G42+G43</f>
        <v>0</v>
      </c>
      <c r="H44" s="408">
        <f t="shared" si="12"/>
        <v>0</v>
      </c>
      <c r="I44" s="408">
        <f t="shared" si="12"/>
        <v>0</v>
      </c>
      <c r="J44" s="110">
        <f t="shared" si="0"/>
        <v>0</v>
      </c>
      <c r="K44" s="111"/>
    </row>
    <row r="45" spans="1:11" s="116" customFormat="1" x14ac:dyDescent="0.2">
      <c r="A45" s="117" t="str">
        <f>'Buget cerere'!A46</f>
        <v>6</v>
      </c>
      <c r="B45" s="448" t="str">
        <f>'Buget cerere'!B46:I46</f>
        <v>CAPITOLUL 6 Cheltuieli de informare și publicitate</v>
      </c>
      <c r="C45" s="449"/>
      <c r="D45" s="449"/>
      <c r="E45" s="449"/>
      <c r="F45" s="449"/>
      <c r="G45" s="449"/>
      <c r="H45" s="413"/>
      <c r="I45" s="411"/>
      <c r="J45" s="110">
        <f t="shared" si="0"/>
        <v>0</v>
      </c>
      <c r="K45" s="111"/>
    </row>
    <row r="46" spans="1:11" s="116" customFormat="1" x14ac:dyDescent="0.2">
      <c r="A46" s="117" t="str">
        <f>'Buget cerere'!A47</f>
        <v>6.1</v>
      </c>
      <c r="B46" s="44" t="str">
        <f>'Buget cerere'!B47</f>
        <v>Cheltuieli de informare și publicitate pentru proiect, care rezultă din obligațiile beneficiarului</v>
      </c>
      <c r="C46" s="119">
        <f>'Buget cerere'!I47</f>
        <v>0</v>
      </c>
      <c r="D46" s="120">
        <f t="shared" ref="D46" si="13">IF(F46+G46+H46+I46&lt;&gt;C46,"EROARE!",F46+G46+H46+I46)</f>
        <v>0</v>
      </c>
      <c r="E46" s="435"/>
      <c r="F46" s="38">
        <v>0</v>
      </c>
      <c r="G46" s="406">
        <v>0</v>
      </c>
      <c r="H46" s="38">
        <v>0</v>
      </c>
      <c r="I46" s="406">
        <v>0</v>
      </c>
      <c r="J46" s="110">
        <f t="shared" si="0"/>
        <v>0</v>
      </c>
      <c r="K46" s="111"/>
    </row>
    <row r="47" spans="1:11" s="116" customFormat="1" x14ac:dyDescent="0.2">
      <c r="A47" s="117"/>
      <c r="B47" s="127" t="str">
        <f>'Buget cerere'!B48</f>
        <v>TOTAL CAPITOL 6</v>
      </c>
      <c r="C47" s="119">
        <f>'Buget cerere'!I48</f>
        <v>0</v>
      </c>
      <c r="D47" s="120">
        <f>IF(F47+G47+H47+I47&lt;&gt;C47,"EROARE!",F47+G47+H47+I47)</f>
        <v>0</v>
      </c>
      <c r="E47" s="434"/>
      <c r="F47" s="120">
        <f>SUM(F46:F46)</f>
        <v>0</v>
      </c>
      <c r="G47" s="408">
        <f>SUM(G46:G46)</f>
        <v>0</v>
      </c>
      <c r="H47" s="408">
        <f t="shared" ref="H47:I47" si="14">SUM(H46:H46)</f>
        <v>0</v>
      </c>
      <c r="I47" s="408">
        <f t="shared" si="14"/>
        <v>0</v>
      </c>
      <c r="J47" s="110">
        <f t="shared" si="0"/>
        <v>0</v>
      </c>
      <c r="K47" s="111"/>
    </row>
    <row r="48" spans="1:11" s="116" customFormat="1" x14ac:dyDescent="0.2">
      <c r="A48" s="117">
        <f>'Buget cerere'!A49</f>
        <v>7</v>
      </c>
      <c r="B48" s="443" t="s">
        <v>338</v>
      </c>
      <c r="C48" s="444"/>
      <c r="D48" s="444"/>
      <c r="E48" s="444"/>
      <c r="F48" s="444"/>
      <c r="G48" s="444"/>
      <c r="H48" s="444"/>
      <c r="I48" s="444"/>
      <c r="J48" s="110"/>
      <c r="K48" s="111"/>
    </row>
    <row r="49" spans="1:18" s="116" customFormat="1" x14ac:dyDescent="0.2">
      <c r="A49" s="117">
        <f>'Buget cerere'!A50</f>
        <v>7.1</v>
      </c>
      <c r="B49" s="127" t="str">
        <f>'Buget cerere'!B50</f>
        <v xml:space="preserve"> Cheltuieli cu auditul pentru proiect</v>
      </c>
      <c r="C49" s="119">
        <f>'Buget cerere'!I50</f>
        <v>0</v>
      </c>
      <c r="D49" s="120">
        <f>IF(F49+G49+H49+I49&lt;&gt;C49,"EROARE!",F49+G49+H49+I49)</f>
        <v>0</v>
      </c>
      <c r="E49" s="109"/>
      <c r="F49" s="394">
        <v>0</v>
      </c>
      <c r="G49" s="409">
        <v>0</v>
      </c>
      <c r="H49" s="38">
        <v>0</v>
      </c>
      <c r="I49" s="406">
        <v>0</v>
      </c>
      <c r="J49" s="110"/>
      <c r="K49" s="111"/>
    </row>
    <row r="50" spans="1:18" s="116" customFormat="1" x14ac:dyDescent="0.2">
      <c r="A50" s="117"/>
      <c r="B50" s="127" t="str">
        <f>'Buget cerere'!B51</f>
        <v>TOTAL CAPITOL 7</v>
      </c>
      <c r="C50" s="119">
        <f>'Buget cerere'!I51</f>
        <v>0</v>
      </c>
      <c r="D50" s="120">
        <f>IF(F50+G50+H50+I50&lt;&gt;C50,"EROARE!",F50+G50+H50+I50)</f>
        <v>0</v>
      </c>
      <c r="E50" s="109"/>
      <c r="F50" s="120">
        <f t="shared" ref="F50:G50" si="15">SUM(F49:F49)</f>
        <v>0</v>
      </c>
      <c r="G50" s="408">
        <f t="shared" si="15"/>
        <v>0</v>
      </c>
      <c r="H50" s="408">
        <f t="shared" ref="H50:I50" si="16">SUM(H49:H49)</f>
        <v>0</v>
      </c>
      <c r="I50" s="408">
        <f t="shared" si="16"/>
        <v>0</v>
      </c>
      <c r="J50" s="110"/>
      <c r="K50" s="111"/>
    </row>
    <row r="51" spans="1:18" s="116" customFormat="1" x14ac:dyDescent="0.2">
      <c r="A51" s="132"/>
      <c r="B51" s="133" t="str">
        <f>'Buget cerere'!B52</f>
        <v>TOTAL GENERAL</v>
      </c>
      <c r="C51" s="119">
        <f>'Buget cerere'!I52</f>
        <v>0</v>
      </c>
      <c r="D51" s="120">
        <f>IF(F51+G51+H51+I51&lt;&gt;C51,"EROARE!",F51+G51+H51+I51)</f>
        <v>0</v>
      </c>
      <c r="E51" s="450"/>
      <c r="F51" s="134">
        <f>F50+F47+F44+F37+F28+F16+F13</f>
        <v>0</v>
      </c>
      <c r="G51" s="410">
        <f>G50+G47+G44+G37+G28+G16+G13</f>
        <v>0</v>
      </c>
      <c r="H51" s="410">
        <f>H50+H47+H44+H37+H28+H16+H13</f>
        <v>0</v>
      </c>
      <c r="I51" s="410">
        <f>I50+I47+I44+I37+I28+I16+I13</f>
        <v>0</v>
      </c>
      <c r="J51" s="110">
        <f t="shared" si="0"/>
        <v>0</v>
      </c>
      <c r="K51" s="111"/>
      <c r="M51" s="135"/>
    </row>
    <row r="52" spans="1:18" s="138" customFormat="1" ht="16.5" x14ac:dyDescent="0.2">
      <c r="A52" s="136"/>
      <c r="B52" s="133" t="s">
        <v>121</v>
      </c>
      <c r="C52" s="137">
        <f>'Buget cerere'!E52</f>
        <v>0</v>
      </c>
      <c r="D52" s="120">
        <f>IF(F52+G52+H52+I52&lt;&gt;C52,"EROARE!",F52+G52+H52+I52)</f>
        <v>0</v>
      </c>
      <c r="E52" s="450"/>
      <c r="F52" s="134">
        <f>F51-F53</f>
        <v>0</v>
      </c>
      <c r="G52" s="410">
        <f t="shared" ref="G52:H52" si="17">G51-G53</f>
        <v>0</v>
      </c>
      <c r="H52" s="410">
        <f t="shared" si="17"/>
        <v>0</v>
      </c>
      <c r="I52" s="410">
        <f t="shared" ref="I52" si="18">I51-I53</f>
        <v>0</v>
      </c>
      <c r="J52" s="110">
        <f t="shared" si="0"/>
        <v>0</v>
      </c>
      <c r="K52" s="111"/>
      <c r="M52" s="139"/>
    </row>
    <row r="53" spans="1:18" s="138" customFormat="1" ht="15" customHeight="1" x14ac:dyDescent="0.2">
      <c r="A53" s="136"/>
      <c r="B53" s="133" t="s">
        <v>122</v>
      </c>
      <c r="C53" s="140">
        <f>'Buget cerere'!C62</f>
        <v>0</v>
      </c>
      <c r="D53" s="120">
        <f t="shared" ref="D53" si="19">IF(F53+G53+H53+I53&lt;&gt;C53,"EROARE!",F53+G53+H53+I53)</f>
        <v>0</v>
      </c>
      <c r="E53" s="451"/>
      <c r="F53" s="38">
        <v>0</v>
      </c>
      <c r="G53" s="406">
        <v>0</v>
      </c>
      <c r="H53" s="38">
        <v>0</v>
      </c>
      <c r="I53" s="406">
        <v>0</v>
      </c>
      <c r="J53" s="110">
        <f>C53-D53</f>
        <v>0</v>
      </c>
      <c r="K53" s="111"/>
    </row>
    <row r="54" spans="1:18" s="122" customFormat="1" x14ac:dyDescent="0.25">
      <c r="A54" s="141"/>
      <c r="B54" s="142" t="s">
        <v>123</v>
      </c>
      <c r="C54" s="143"/>
      <c r="D54" s="143"/>
      <c r="E54" s="143"/>
      <c r="F54" s="144" t="e">
        <f>F52/$D$52</f>
        <v>#DIV/0!</v>
      </c>
      <c r="G54" s="144" t="e">
        <f t="shared" ref="G54" si="20">G52/$D$52</f>
        <v>#DIV/0!</v>
      </c>
      <c r="H54" s="144" t="e">
        <f>H52/$D$52</f>
        <v>#DIV/0!</v>
      </c>
      <c r="I54" s="144" t="e">
        <f>I52/$D$52</f>
        <v>#DIV/0!</v>
      </c>
      <c r="J54" s="110">
        <f t="shared" si="0"/>
        <v>0</v>
      </c>
      <c r="K54" s="111"/>
    </row>
    <row r="55" spans="1:18" s="122" customFormat="1" x14ac:dyDescent="0.2">
      <c r="A55" s="141"/>
      <c r="B55" s="145"/>
      <c r="C55" s="95"/>
      <c r="D55" s="146"/>
      <c r="E55" s="95"/>
      <c r="F55" s="95"/>
      <c r="G55" s="95"/>
      <c r="H55" s="95"/>
      <c r="I55" s="95"/>
      <c r="J55" s="110">
        <f t="shared" si="0"/>
        <v>0</v>
      </c>
      <c r="K55" s="111"/>
    </row>
    <row r="56" spans="1:18" s="1" customFormat="1" ht="21.6" customHeight="1" x14ac:dyDescent="0.25">
      <c r="A56" s="149"/>
      <c r="B56" s="452"/>
      <c r="C56" s="452"/>
      <c r="D56" s="452"/>
      <c r="E56" s="452"/>
      <c r="F56" s="452"/>
      <c r="G56" s="452"/>
      <c r="H56" s="453"/>
      <c r="I56" s="453"/>
      <c r="J56" s="110"/>
      <c r="K56" s="111"/>
      <c r="L56" s="147"/>
      <c r="M56" s="147"/>
      <c r="N56" s="147"/>
      <c r="O56" s="148"/>
      <c r="P56" s="148"/>
      <c r="Q56" s="148"/>
      <c r="R56" s="148"/>
    </row>
    <row r="57" spans="1:18" s="1" customFormat="1" ht="15.75" x14ac:dyDescent="0.25">
      <c r="A57" s="149"/>
      <c r="B57" s="150"/>
      <c r="C57" s="151"/>
      <c r="D57" s="146"/>
      <c r="E57" s="146"/>
      <c r="F57" s="146"/>
      <c r="G57" s="146"/>
      <c r="H57" s="146"/>
      <c r="I57" s="146"/>
      <c r="J57" s="110"/>
      <c r="K57" s="111"/>
      <c r="L57" s="147"/>
      <c r="M57" s="147"/>
      <c r="N57" s="147"/>
      <c r="O57" s="148"/>
      <c r="P57" s="148"/>
      <c r="Q57" s="148"/>
      <c r="R57" s="148"/>
    </row>
    <row r="58" spans="1:18" s="1" customFormat="1" ht="15.75" x14ac:dyDescent="0.25">
      <c r="A58" s="149"/>
      <c r="B58" s="150"/>
      <c r="C58" s="151"/>
      <c r="D58" s="146"/>
      <c r="E58" s="146"/>
      <c r="F58" s="146"/>
      <c r="G58" s="146"/>
      <c r="H58" s="146"/>
      <c r="I58" s="146"/>
      <c r="J58" s="110"/>
      <c r="K58" s="111"/>
      <c r="L58" s="147"/>
      <c r="M58" s="147"/>
      <c r="N58" s="147"/>
      <c r="O58" s="148"/>
      <c r="P58" s="148"/>
      <c r="Q58" s="148"/>
      <c r="R58" s="148"/>
    </row>
    <row r="59" spans="1:18" s="122" customFormat="1" x14ac:dyDescent="0.2">
      <c r="A59" s="141"/>
      <c r="B59" s="145"/>
      <c r="C59" s="95"/>
      <c r="D59" s="146"/>
      <c r="E59" s="95"/>
      <c r="F59" s="95"/>
      <c r="G59" s="95"/>
      <c r="H59" s="95"/>
      <c r="I59" s="95"/>
      <c r="J59" s="110"/>
      <c r="K59" s="111"/>
    </row>
    <row r="60" spans="1:18" s="152" customFormat="1" ht="12.75" x14ac:dyDescent="0.2">
      <c r="A60" s="141"/>
      <c r="B60" s="145"/>
      <c r="C60" s="95"/>
      <c r="D60" s="146"/>
      <c r="E60" s="95"/>
      <c r="F60" s="95"/>
      <c r="G60" s="95"/>
      <c r="H60" s="95"/>
      <c r="I60" s="95"/>
      <c r="J60" s="110"/>
      <c r="K60" s="111"/>
    </row>
    <row r="61" spans="1:18" s="152" customFormat="1" ht="15.75" x14ac:dyDescent="0.2">
      <c r="A61" s="141"/>
      <c r="B61" s="382" t="s">
        <v>124</v>
      </c>
      <c r="C61" s="95"/>
      <c r="D61" s="146"/>
      <c r="E61" s="95"/>
      <c r="F61" s="95"/>
      <c r="G61" s="95"/>
      <c r="H61" s="95"/>
      <c r="I61" s="95"/>
      <c r="J61" s="110"/>
      <c r="K61" s="111"/>
    </row>
    <row r="62" spans="1:18" s="152" customFormat="1" ht="12.75" x14ac:dyDescent="0.2">
      <c r="A62" s="141"/>
      <c r="B62" s="145"/>
      <c r="C62" s="153"/>
      <c r="D62" s="154"/>
      <c r="E62" s="95"/>
      <c r="F62" s="95"/>
      <c r="G62" s="95"/>
      <c r="H62" s="95"/>
      <c r="I62" s="95"/>
      <c r="J62" s="110"/>
      <c r="K62" s="111"/>
    </row>
    <row r="63" spans="1:18" s="152" customFormat="1" ht="12.75" x14ac:dyDescent="0.2">
      <c r="A63" s="141"/>
      <c r="B63" s="145"/>
      <c r="C63" s="153"/>
      <c r="D63" s="154"/>
      <c r="E63" s="95"/>
      <c r="F63" s="95"/>
      <c r="G63" s="95"/>
      <c r="H63" s="95"/>
      <c r="I63" s="95"/>
      <c r="J63" s="110"/>
      <c r="K63" s="111"/>
    </row>
    <row r="64" spans="1:18" s="157" customFormat="1" ht="12.75" x14ac:dyDescent="0.2">
      <c r="A64" s="155"/>
      <c r="B64" s="156"/>
      <c r="C64" s="95"/>
      <c r="D64" s="146"/>
      <c r="E64" s="95"/>
      <c r="F64" s="95"/>
      <c r="G64" s="95"/>
      <c r="H64" s="95"/>
      <c r="I64" s="95"/>
      <c r="J64" s="110"/>
      <c r="K64" s="111"/>
    </row>
    <row r="65" spans="1:15" s="164" customFormat="1" ht="27" x14ac:dyDescent="0.3">
      <c r="A65" s="158"/>
      <c r="B65" s="159"/>
      <c r="C65" s="160" t="s">
        <v>111</v>
      </c>
      <c r="D65" s="161" t="s">
        <v>112</v>
      </c>
      <c r="E65" s="162" t="s">
        <v>113</v>
      </c>
      <c r="F65" s="436" t="s">
        <v>114</v>
      </c>
      <c r="G65" s="438"/>
      <c r="H65" s="96"/>
      <c r="I65" s="96"/>
      <c r="J65" s="110"/>
      <c r="K65" s="111"/>
    </row>
    <row r="66" spans="1:15" s="170" customFormat="1" ht="12.75" x14ac:dyDescent="0.2">
      <c r="A66" s="165"/>
      <c r="B66" s="166" t="s">
        <v>115</v>
      </c>
      <c r="C66" s="167" t="s">
        <v>116</v>
      </c>
      <c r="D66" s="168" t="s">
        <v>117</v>
      </c>
      <c r="E66" s="169" t="s">
        <v>118</v>
      </c>
      <c r="F66" s="167" t="s">
        <v>119</v>
      </c>
      <c r="G66" s="169" t="s">
        <v>120</v>
      </c>
      <c r="H66" s="401"/>
      <c r="I66" s="401"/>
      <c r="J66" s="110"/>
      <c r="K66" s="111"/>
    </row>
    <row r="67" spans="1:15" s="176" customFormat="1" ht="12.75" x14ac:dyDescent="0.2">
      <c r="A67" s="171" t="str">
        <f>'Buget cerere'!A61</f>
        <v>I</v>
      </c>
      <c r="B67" s="172" t="str">
        <f>'Buget cerere'!B61</f>
        <v>Valoarea totală a cererii de finantare, din care :</v>
      </c>
      <c r="C67" s="173">
        <f>'Buget cerere'!C61</f>
        <v>0</v>
      </c>
      <c r="D67" s="120">
        <f>IF(F67+G67&lt;&gt;C67,"EROARE!",F67+G67)</f>
        <v>0</v>
      </c>
      <c r="E67" s="445"/>
      <c r="F67" s="175">
        <f>F51</f>
        <v>0</v>
      </c>
      <c r="G67" s="175">
        <f>G51</f>
        <v>0</v>
      </c>
      <c r="H67" s="403"/>
      <c r="I67" s="403"/>
      <c r="J67" s="110">
        <f t="shared" ref="J67:J82" si="21">C67-D67</f>
        <v>0</v>
      </c>
      <c r="K67" s="111"/>
    </row>
    <row r="68" spans="1:15" s="170" customFormat="1" ht="12.75" x14ac:dyDescent="0.2">
      <c r="A68" s="177" t="str">
        <f>'Buget cerere'!A62</f>
        <v>a.</v>
      </c>
      <c r="B68" s="178" t="str">
        <f>'Buget cerere'!B62</f>
        <v>Valoarea totala neeligibilă, inclusiv TVA aferent</v>
      </c>
      <c r="C68" s="119">
        <f>'Buget cerere'!C62</f>
        <v>0</v>
      </c>
      <c r="D68" s="120">
        <f t="shared" ref="D68:D73" si="22">IF(F68+G68&lt;&gt;C68,"EROARE!",F68+G68)</f>
        <v>0</v>
      </c>
      <c r="E68" s="446"/>
      <c r="F68" s="163">
        <f>F53</f>
        <v>0</v>
      </c>
      <c r="G68" s="163">
        <f>G53</f>
        <v>0</v>
      </c>
      <c r="H68" s="95"/>
      <c r="I68" s="95"/>
      <c r="J68" s="110">
        <f t="shared" si="21"/>
        <v>0</v>
      </c>
      <c r="K68" s="111"/>
    </row>
    <row r="69" spans="1:15" s="170" customFormat="1" ht="12.75" x14ac:dyDescent="0.2">
      <c r="A69" s="177" t="str">
        <f>'Buget cerere'!A63</f>
        <v>b.</v>
      </c>
      <c r="B69" s="178" t="str">
        <f>'Buget cerere'!B63</f>
        <v>Valoarea totala eligibilă, inclusiv TVA aferent</v>
      </c>
      <c r="C69" s="119">
        <f>'Buget cerere'!C63</f>
        <v>0</v>
      </c>
      <c r="D69" s="120">
        <f t="shared" si="22"/>
        <v>0</v>
      </c>
      <c r="E69" s="446"/>
      <c r="F69" s="163">
        <f>F52</f>
        <v>0</v>
      </c>
      <c r="G69" s="163">
        <f>G52</f>
        <v>0</v>
      </c>
      <c r="H69" s="95"/>
      <c r="I69" s="95"/>
      <c r="J69" s="110">
        <f t="shared" si="21"/>
        <v>0</v>
      </c>
      <c r="K69" s="111"/>
      <c r="L69" s="153"/>
      <c r="M69" s="153"/>
      <c r="N69" s="153"/>
      <c r="O69" s="153"/>
    </row>
    <row r="70" spans="1:15" s="176" customFormat="1" ht="12.75" x14ac:dyDescent="0.2">
      <c r="A70" s="171" t="str">
        <f>'Buget cerere'!A64</f>
        <v>II</v>
      </c>
      <c r="B70" s="172" t="str">
        <f>'Buget cerere'!B64</f>
        <v>Contribuţia proprie, din care :</v>
      </c>
      <c r="C70" s="173" t="e">
        <f>'Buget cerere'!C64</f>
        <v>#REF!</v>
      </c>
      <c r="D70" s="120" t="e">
        <f t="shared" si="22"/>
        <v>#DIV/0!</v>
      </c>
      <c r="E70" s="446"/>
      <c r="F70" s="175" t="e">
        <f>SUM(F71:F72)</f>
        <v>#DIV/0!</v>
      </c>
      <c r="G70" s="175" t="e">
        <f>SUM(G71:G72)</f>
        <v>#DIV/0!</v>
      </c>
      <c r="H70" s="403"/>
      <c r="I70" s="403"/>
      <c r="J70" s="110" t="e">
        <f>C70-D70</f>
        <v>#REF!</v>
      </c>
      <c r="K70" s="111"/>
    </row>
    <row r="71" spans="1:15" s="170" customFormat="1" ht="12.75" x14ac:dyDescent="0.2">
      <c r="A71" s="177" t="str">
        <f>'Buget cerere'!A65</f>
        <v>a.</v>
      </c>
      <c r="B71" s="178" t="str">
        <f>'Buget cerere'!B65</f>
        <v>Contribuţia solicitantului la cheltuieli eligibile , inclusiv TVA aferent</v>
      </c>
      <c r="C71" s="119" t="e">
        <f>'Buget cerere'!C65</f>
        <v>#REF!</v>
      </c>
      <c r="D71" s="120" t="e">
        <f t="shared" si="22"/>
        <v>#DIV/0!</v>
      </c>
      <c r="E71" s="446"/>
      <c r="F71" s="129" t="e">
        <f>F54*'Buget cerere'!$C$65</f>
        <v>#DIV/0!</v>
      </c>
      <c r="G71" s="129" t="e">
        <f>G54*'Buget cerere'!$C$65</f>
        <v>#DIV/0!</v>
      </c>
      <c r="H71" s="404"/>
      <c r="I71" s="404"/>
      <c r="J71" s="110" t="e">
        <f t="shared" si="21"/>
        <v>#REF!</v>
      </c>
      <c r="K71" s="111"/>
    </row>
    <row r="72" spans="1:15" s="170" customFormat="1" ht="12.75" x14ac:dyDescent="0.2">
      <c r="A72" s="177" t="str">
        <f>'Buget cerere'!A66</f>
        <v>b.</v>
      </c>
      <c r="B72" s="178" t="str">
        <f>'Buget cerere'!B66</f>
        <v>Contribuţia solicitantului la cheltuieli neeligibile, inclusiv TVA aferent</v>
      </c>
      <c r="C72" s="119">
        <f>'Buget cerere'!C66</f>
        <v>0</v>
      </c>
      <c r="D72" s="120">
        <f t="shared" si="22"/>
        <v>0</v>
      </c>
      <c r="E72" s="446"/>
      <c r="F72" s="129">
        <f>F53</f>
        <v>0</v>
      </c>
      <c r="G72" s="129">
        <f>G53</f>
        <v>0</v>
      </c>
      <c r="H72" s="404"/>
      <c r="I72" s="404"/>
      <c r="J72" s="110">
        <f t="shared" si="21"/>
        <v>0</v>
      </c>
      <c r="K72" s="111"/>
    </row>
    <row r="73" spans="1:15" s="182" customFormat="1" ht="12.75" x14ac:dyDescent="0.2">
      <c r="A73" s="179" t="str">
        <f>'Buget cerere'!A67</f>
        <v>III</v>
      </c>
      <c r="B73" s="180" t="str">
        <f>'Buget cerere'!B67</f>
        <v>ASISTENŢĂ FINANCIARĂ NERAMBURSABILĂ SOLICITATĂ</v>
      </c>
      <c r="C73" s="119" t="e">
        <f>'Buget cerere'!C67</f>
        <v>#REF!</v>
      </c>
      <c r="D73" s="120" t="e">
        <f t="shared" si="22"/>
        <v>#DIV/0!</v>
      </c>
      <c r="E73" s="447"/>
      <c r="F73" s="163" t="e">
        <f>F54*'Buget cerere'!$C$67</f>
        <v>#DIV/0!</v>
      </c>
      <c r="G73" s="163" t="e">
        <f>G54*'Buget cerere'!$C$67</f>
        <v>#DIV/0!</v>
      </c>
      <c r="H73" s="95"/>
      <c r="I73" s="95"/>
      <c r="J73" s="110" t="e">
        <f t="shared" si="21"/>
        <v>#REF!</v>
      </c>
      <c r="K73" s="111"/>
    </row>
    <row r="74" spans="1:15" s="185" customFormat="1" x14ac:dyDescent="0.2">
      <c r="A74" s="183"/>
      <c r="B74" s="184"/>
      <c r="C74" s="95"/>
      <c r="D74" s="146"/>
      <c r="E74" s="95"/>
      <c r="F74" s="95"/>
      <c r="G74" s="95"/>
      <c r="H74" s="95"/>
      <c r="I74" s="95"/>
      <c r="J74" s="110">
        <f t="shared" si="21"/>
        <v>0</v>
      </c>
      <c r="K74" s="111"/>
    </row>
    <row r="75" spans="1:15" s="185" customFormat="1" x14ac:dyDescent="0.2">
      <c r="A75" s="183"/>
      <c r="B75" s="184"/>
      <c r="C75" s="95"/>
      <c r="D75" s="146"/>
      <c r="E75" s="95"/>
      <c r="F75" s="95"/>
      <c r="G75" s="95"/>
      <c r="H75" s="95"/>
      <c r="I75" s="95"/>
      <c r="J75" s="110">
        <f t="shared" si="21"/>
        <v>0</v>
      </c>
      <c r="K75" s="111"/>
    </row>
    <row r="76" spans="1:15" s="164" customFormat="1" ht="27" x14ac:dyDescent="0.3">
      <c r="A76" s="158"/>
      <c r="B76" s="159"/>
      <c r="C76" s="160" t="s">
        <v>111</v>
      </c>
      <c r="D76" s="161" t="s">
        <v>112</v>
      </c>
      <c r="E76" s="162" t="s">
        <v>113</v>
      </c>
      <c r="F76" s="436" t="s">
        <v>114</v>
      </c>
      <c r="G76" s="438"/>
      <c r="H76" s="96"/>
      <c r="I76" s="96"/>
      <c r="J76" s="153"/>
      <c r="K76" s="111"/>
    </row>
    <row r="77" spans="1:15" s="170" customFormat="1" ht="12.75" x14ac:dyDescent="0.2">
      <c r="A77" s="165"/>
      <c r="B77" s="186" t="s">
        <v>115</v>
      </c>
      <c r="C77" s="160" t="s">
        <v>116</v>
      </c>
      <c r="D77" s="161" t="s">
        <v>117</v>
      </c>
      <c r="E77" s="169" t="s">
        <v>118</v>
      </c>
      <c r="F77" s="167" t="s">
        <v>119</v>
      </c>
      <c r="G77" s="169" t="s">
        <v>120</v>
      </c>
      <c r="H77" s="401"/>
      <c r="I77" s="401"/>
      <c r="J77" s="153"/>
      <c r="K77" s="111"/>
    </row>
    <row r="78" spans="1:15" s="170" customFormat="1" ht="12.75" x14ac:dyDescent="0.2">
      <c r="A78" s="165"/>
      <c r="B78" s="187" t="str">
        <f>B73</f>
        <v>ASISTENŢĂ FINANCIARĂ NERAMBURSABILĂ SOLICITATĂ</v>
      </c>
      <c r="C78" s="173" t="e">
        <f>'Buget cerere'!C67</f>
        <v>#REF!</v>
      </c>
      <c r="D78" s="120" t="e">
        <f t="shared" ref="D78:D79" si="23">IF(F78+G78&lt;&gt;C78,"EROARE!",F78+G78)</f>
        <v>#DIV/0!</v>
      </c>
      <c r="E78" s="445"/>
      <c r="F78" s="163" t="e">
        <f>F73</f>
        <v>#DIV/0!</v>
      </c>
      <c r="G78" s="163" t="e">
        <f t="shared" ref="G78" si="24">G73</f>
        <v>#DIV/0!</v>
      </c>
      <c r="H78" s="95"/>
      <c r="I78" s="95"/>
      <c r="J78" s="110" t="e">
        <f t="shared" si="21"/>
        <v>#REF!</v>
      </c>
      <c r="K78" s="111"/>
    </row>
    <row r="79" spans="1:15" s="112" customFormat="1" x14ac:dyDescent="0.2">
      <c r="A79" s="106"/>
      <c r="B79" s="187" t="s">
        <v>125</v>
      </c>
      <c r="C79" s="173" t="e">
        <f>'Buget cerere'!C64</f>
        <v>#REF!</v>
      </c>
      <c r="D79" s="120" t="e">
        <f t="shared" si="23"/>
        <v>#DIV/0!</v>
      </c>
      <c r="E79" s="446"/>
      <c r="F79" s="163" t="e">
        <f>SUM(F80:F82)</f>
        <v>#DIV/0!</v>
      </c>
      <c r="G79" s="163" t="e">
        <f t="shared" ref="G79" si="25">SUM(G80:G82)</f>
        <v>#DIV/0!</v>
      </c>
      <c r="H79" s="95"/>
      <c r="I79" s="95"/>
      <c r="J79" s="110" t="e">
        <f t="shared" si="21"/>
        <v>#REF!</v>
      </c>
      <c r="K79" s="111"/>
    </row>
    <row r="80" spans="1:15" s="112" customFormat="1" x14ac:dyDescent="0.2">
      <c r="A80" s="106"/>
      <c r="B80" s="186" t="s">
        <v>126</v>
      </c>
      <c r="C80" s="173"/>
      <c r="D80" s="163" t="e">
        <f>F80+G80</f>
        <v>#DIV/0!</v>
      </c>
      <c r="E80" s="446"/>
      <c r="F80" s="129" t="e">
        <f>F70-F81-F82</f>
        <v>#DIV/0!</v>
      </c>
      <c r="G80" s="129" t="e">
        <f>G70-G81-G82</f>
        <v>#DIV/0!</v>
      </c>
      <c r="H80" s="404"/>
      <c r="I80" s="404"/>
      <c r="J80" s="110"/>
      <c r="K80" s="111"/>
    </row>
    <row r="81" spans="1:19" s="112" customFormat="1" x14ac:dyDescent="0.2">
      <c r="A81" s="106"/>
      <c r="B81" s="186" t="s">
        <v>127</v>
      </c>
      <c r="C81" s="173"/>
      <c r="D81" s="163">
        <f>F81+G81</f>
        <v>0</v>
      </c>
      <c r="E81" s="446"/>
      <c r="F81" s="121">
        <v>0</v>
      </c>
      <c r="G81" s="121">
        <v>0</v>
      </c>
      <c r="H81" s="405"/>
      <c r="I81" s="405"/>
      <c r="J81" s="110">
        <f t="shared" si="21"/>
        <v>0</v>
      </c>
      <c r="K81" s="111"/>
    </row>
    <row r="82" spans="1:19" s="112" customFormat="1" x14ac:dyDescent="0.2">
      <c r="A82" s="106"/>
      <c r="B82" s="186" t="s">
        <v>128</v>
      </c>
      <c r="C82" s="173"/>
      <c r="D82" s="163">
        <f>F82+G82</f>
        <v>0</v>
      </c>
      <c r="E82" s="446"/>
      <c r="F82" s="121">
        <v>0</v>
      </c>
      <c r="G82" s="121">
        <v>0</v>
      </c>
      <c r="H82" s="405"/>
      <c r="I82" s="405"/>
      <c r="J82" s="110">
        <f t="shared" si="21"/>
        <v>0</v>
      </c>
      <c r="K82" s="111"/>
    </row>
    <row r="83" spans="1:19" s="185" customFormat="1" x14ac:dyDescent="0.2">
      <c r="A83" s="183"/>
      <c r="B83" s="187" t="s">
        <v>129</v>
      </c>
      <c r="C83" s="175">
        <f>'Buget cerere'!C61</f>
        <v>0</v>
      </c>
      <c r="D83" s="120" t="e">
        <f t="shared" ref="D83" si="26">IF(F83+G83&lt;&gt;C83,"EROARE!",F83+G83)</f>
        <v>#DIV/0!</v>
      </c>
      <c r="E83" s="447"/>
      <c r="F83" s="163" t="e">
        <f>F78+F79</f>
        <v>#DIV/0!</v>
      </c>
      <c r="G83" s="163" t="e">
        <f>G78+G79</f>
        <v>#DIV/0!</v>
      </c>
      <c r="H83" s="95"/>
      <c r="I83" s="95"/>
      <c r="J83" s="114"/>
      <c r="K83" s="111"/>
    </row>
    <row r="84" spans="1:19" s="185" customFormat="1" x14ac:dyDescent="0.2">
      <c r="A84" s="183"/>
      <c r="B84" s="187" t="s">
        <v>130</v>
      </c>
      <c r="C84" s="163" t="str">
        <f t="shared" ref="C84:G84" si="27">IF(C83=C67,"DA","NU")</f>
        <v>DA</v>
      </c>
      <c r="D84" s="163" t="e">
        <f t="shared" si="27"/>
        <v>#DIV/0!</v>
      </c>
      <c r="E84" s="163" t="str">
        <f t="shared" si="27"/>
        <v>DA</v>
      </c>
      <c r="F84" s="163" t="e">
        <f t="shared" si="27"/>
        <v>#DIV/0!</v>
      </c>
      <c r="G84" s="163" t="e">
        <f t="shared" si="27"/>
        <v>#DIV/0!</v>
      </c>
      <c r="H84" s="95"/>
      <c r="I84" s="95"/>
      <c r="J84" s="114"/>
      <c r="K84" s="115"/>
    </row>
    <row r="85" spans="1:19" s="112" customFormat="1" x14ac:dyDescent="0.2">
      <c r="A85" s="106"/>
      <c r="B85" s="188"/>
      <c r="C85" s="95"/>
      <c r="D85" s="146"/>
      <c r="E85" s="95"/>
      <c r="F85" s="95"/>
      <c r="G85" s="95"/>
      <c r="H85" s="95"/>
      <c r="I85" s="95"/>
      <c r="J85" s="153"/>
      <c r="K85" s="111"/>
    </row>
    <row r="86" spans="1:19" s="112" customFormat="1" ht="34.5" customHeight="1" x14ac:dyDescent="0.25">
      <c r="B86" s="189" t="s">
        <v>131</v>
      </c>
      <c r="C86" s="190"/>
      <c r="D86" s="191" t="s">
        <v>111</v>
      </c>
      <c r="E86" s="192">
        <v>0</v>
      </c>
      <c r="F86" s="192">
        <v>1</v>
      </c>
      <c r="G86" s="192">
        <v>2</v>
      </c>
      <c r="H86" s="192">
        <v>3</v>
      </c>
      <c r="I86" s="192">
        <v>4</v>
      </c>
      <c r="J86" s="193">
        <v>5</v>
      </c>
      <c r="K86" s="193">
        <v>6</v>
      </c>
      <c r="L86" s="193">
        <v>7</v>
      </c>
      <c r="M86" s="193">
        <v>8</v>
      </c>
      <c r="N86" s="193">
        <v>9</v>
      </c>
      <c r="O86" s="193">
        <v>10</v>
      </c>
      <c r="P86" s="193">
        <v>11</v>
      </c>
      <c r="Q86" s="193">
        <v>12</v>
      </c>
      <c r="R86" s="193">
        <v>13</v>
      </c>
      <c r="S86" s="193">
        <v>14</v>
      </c>
    </row>
    <row r="87" spans="1:19" s="112" customFormat="1" x14ac:dyDescent="0.2">
      <c r="A87" s="106"/>
      <c r="B87" s="186" t="s">
        <v>132</v>
      </c>
      <c r="C87" s="194"/>
      <c r="D87" s="120">
        <f>SUM(E87:I87)</f>
        <v>0</v>
      </c>
      <c r="E87" s="445"/>
      <c r="F87" s="163">
        <f>F82</f>
        <v>0</v>
      </c>
      <c r="G87" s="163">
        <f>G82</f>
        <v>0</v>
      </c>
      <c r="H87" s="163">
        <f>H82</f>
        <v>0</v>
      </c>
      <c r="I87" s="163">
        <f>I82</f>
        <v>0</v>
      </c>
      <c r="J87" s="163"/>
      <c r="K87" s="195"/>
      <c r="L87" s="196"/>
      <c r="M87" s="196"/>
      <c r="N87" s="196"/>
      <c r="O87" s="196"/>
      <c r="P87" s="196"/>
      <c r="Q87" s="196"/>
      <c r="R87" s="196"/>
      <c r="S87" s="196"/>
    </row>
    <row r="88" spans="1:19" s="112" customFormat="1" x14ac:dyDescent="0.2">
      <c r="A88" s="106"/>
      <c r="B88" s="186" t="s">
        <v>133</v>
      </c>
      <c r="C88" s="194"/>
      <c r="D88" s="120">
        <f>SUM(E88:S88)</f>
        <v>0</v>
      </c>
      <c r="E88" s="446"/>
      <c r="F88" s="121"/>
      <c r="G88" s="121"/>
      <c r="H88" s="121"/>
      <c r="I88" s="121"/>
      <c r="J88" s="121"/>
      <c r="K88" s="197"/>
      <c r="L88" s="198"/>
      <c r="M88" s="198"/>
      <c r="N88" s="198"/>
      <c r="O88" s="198"/>
      <c r="P88" s="198"/>
      <c r="Q88" s="198"/>
      <c r="R88" s="198"/>
      <c r="S88" s="198"/>
    </row>
    <row r="89" spans="1:19" s="112" customFormat="1" x14ac:dyDescent="0.2">
      <c r="A89" s="106"/>
      <c r="B89" s="186" t="s">
        <v>134</v>
      </c>
      <c r="C89" s="194"/>
      <c r="D89" s="120">
        <f>SUM(E89:S89)</f>
        <v>0</v>
      </c>
      <c r="E89" s="446"/>
      <c r="F89" s="121"/>
      <c r="G89" s="121"/>
      <c r="H89" s="121"/>
      <c r="I89" s="121"/>
      <c r="J89" s="121"/>
      <c r="K89" s="197"/>
      <c r="L89" s="198"/>
      <c r="M89" s="198"/>
      <c r="N89" s="198"/>
      <c r="O89" s="198"/>
      <c r="P89" s="198"/>
      <c r="Q89" s="198"/>
      <c r="R89" s="198"/>
      <c r="S89" s="198"/>
    </row>
    <row r="90" spans="1:19" s="185" customFormat="1" x14ac:dyDescent="0.2">
      <c r="A90" s="183"/>
      <c r="B90" s="187" t="s">
        <v>135</v>
      </c>
      <c r="C90" s="194"/>
      <c r="D90" s="120">
        <f>SUM(E90:S90)</f>
        <v>0</v>
      </c>
      <c r="E90" s="447"/>
      <c r="F90" s="163">
        <f>F89+F88</f>
        <v>0</v>
      </c>
      <c r="G90" s="163">
        <f t="shared" ref="G90:S90" si="28">G89+G88</f>
        <v>0</v>
      </c>
      <c r="H90" s="163">
        <f t="shared" si="28"/>
        <v>0</v>
      </c>
      <c r="I90" s="163">
        <f t="shared" si="28"/>
        <v>0</v>
      </c>
      <c r="J90" s="163">
        <f t="shared" si="28"/>
        <v>0</v>
      </c>
      <c r="K90" s="163">
        <f t="shared" si="28"/>
        <v>0</v>
      </c>
      <c r="L90" s="163">
        <f t="shared" si="28"/>
        <v>0</v>
      </c>
      <c r="M90" s="163">
        <f t="shared" si="28"/>
        <v>0</v>
      </c>
      <c r="N90" s="163">
        <f t="shared" si="28"/>
        <v>0</v>
      </c>
      <c r="O90" s="163">
        <f t="shared" si="28"/>
        <v>0</v>
      </c>
      <c r="P90" s="163">
        <f t="shared" si="28"/>
        <v>0</v>
      </c>
      <c r="Q90" s="163">
        <f t="shared" si="28"/>
        <v>0</v>
      </c>
      <c r="R90" s="163">
        <f t="shared" si="28"/>
        <v>0</v>
      </c>
      <c r="S90" s="163">
        <f t="shared" si="28"/>
        <v>0</v>
      </c>
    </row>
    <row r="91" spans="1:19" s="112" customFormat="1" x14ac:dyDescent="0.2">
      <c r="A91" s="106"/>
      <c r="B91" s="188"/>
      <c r="C91" s="95"/>
      <c r="D91" s="146"/>
      <c r="E91" s="95"/>
      <c r="F91" s="95"/>
      <c r="G91" s="95"/>
      <c r="H91" s="95"/>
      <c r="I91" s="95"/>
      <c r="J91" s="153"/>
      <c r="K91" s="111"/>
    </row>
    <row r="92" spans="1:19" s="112" customFormat="1" x14ac:dyDescent="0.2">
      <c r="A92" s="106"/>
      <c r="B92" s="188"/>
      <c r="C92" s="95"/>
      <c r="D92" s="146"/>
      <c r="E92" s="95"/>
      <c r="F92" s="95"/>
      <c r="G92" s="95"/>
      <c r="H92" s="95"/>
      <c r="I92" s="95"/>
      <c r="J92" s="153"/>
      <c r="K92" s="111"/>
    </row>
    <row r="93" spans="1:19" s="112" customFormat="1" x14ac:dyDescent="0.2">
      <c r="A93" s="106"/>
      <c r="B93" s="188"/>
      <c r="C93" s="95"/>
      <c r="D93" s="146"/>
      <c r="E93" s="95"/>
      <c r="F93" s="95"/>
      <c r="G93" s="95"/>
      <c r="H93" s="95"/>
      <c r="I93" s="95"/>
      <c r="J93" s="153"/>
      <c r="K93" s="111"/>
    </row>
    <row r="94" spans="1:19" s="112" customFormat="1" x14ac:dyDescent="0.2">
      <c r="A94" s="106"/>
      <c r="B94" s="188"/>
      <c r="C94" s="95"/>
      <c r="D94" s="146"/>
      <c r="E94" s="95"/>
      <c r="F94" s="95"/>
      <c r="G94" s="95"/>
      <c r="H94" s="95"/>
      <c r="I94" s="95"/>
      <c r="J94" s="153"/>
      <c r="K94" s="111"/>
    </row>
    <row r="95" spans="1:19" s="112" customFormat="1" x14ac:dyDescent="0.2">
      <c r="A95" s="106"/>
      <c r="B95" s="188"/>
      <c r="C95" s="95"/>
      <c r="D95" s="146"/>
      <c r="E95" s="95"/>
      <c r="F95" s="95"/>
      <c r="G95" s="95"/>
      <c r="H95" s="95"/>
      <c r="I95" s="95"/>
      <c r="J95" s="153"/>
      <c r="K95" s="111"/>
    </row>
    <row r="96" spans="1:19" s="112" customFormat="1" x14ac:dyDescent="0.2">
      <c r="A96" s="106"/>
      <c r="B96" s="188"/>
      <c r="C96" s="95"/>
      <c r="D96" s="146"/>
      <c r="E96" s="95"/>
      <c r="F96" s="95"/>
      <c r="G96" s="95"/>
      <c r="H96" s="95"/>
      <c r="I96" s="95"/>
      <c r="J96" s="153"/>
      <c r="K96" s="111"/>
    </row>
    <row r="97" spans="1:11" s="112" customFormat="1" x14ac:dyDescent="0.2">
      <c r="A97" s="106"/>
      <c r="B97" s="188"/>
      <c r="C97" s="95"/>
      <c r="D97" s="146"/>
      <c r="E97" s="95"/>
      <c r="F97" s="95"/>
      <c r="G97" s="95"/>
      <c r="H97" s="95"/>
      <c r="I97" s="95"/>
      <c r="J97" s="153"/>
      <c r="K97" s="111"/>
    </row>
    <row r="98" spans="1:11" s="112" customFormat="1" x14ac:dyDescent="0.2">
      <c r="A98" s="106"/>
      <c r="B98" s="188"/>
      <c r="C98" s="95"/>
      <c r="D98" s="146"/>
      <c r="E98" s="95"/>
      <c r="F98" s="95"/>
      <c r="G98" s="95"/>
      <c r="H98" s="95"/>
      <c r="I98" s="95"/>
      <c r="J98" s="153"/>
      <c r="K98" s="111"/>
    </row>
    <row r="99" spans="1:11" s="112" customFormat="1" x14ac:dyDescent="0.2">
      <c r="A99" s="106"/>
      <c r="B99" s="188"/>
      <c r="C99" s="95"/>
      <c r="D99" s="146"/>
      <c r="E99" s="95"/>
      <c r="F99" s="95"/>
      <c r="G99" s="95"/>
      <c r="H99" s="95"/>
      <c r="I99" s="95"/>
      <c r="J99" s="153"/>
      <c r="K99" s="111"/>
    </row>
    <row r="100" spans="1:11" s="112" customFormat="1" x14ac:dyDescent="0.2">
      <c r="A100" s="106"/>
      <c r="B100" s="188"/>
      <c r="C100" s="95"/>
      <c r="D100" s="146"/>
      <c r="E100" s="95"/>
      <c r="F100" s="95"/>
      <c r="G100" s="95"/>
      <c r="H100" s="95"/>
      <c r="I100" s="95"/>
      <c r="J100" s="153"/>
      <c r="K100" s="111"/>
    </row>
    <row r="101" spans="1:11" s="112" customFormat="1" x14ac:dyDescent="0.2">
      <c r="A101" s="106"/>
      <c r="B101" s="188"/>
      <c r="C101" s="95"/>
      <c r="D101" s="146"/>
      <c r="E101" s="95"/>
      <c r="F101" s="95"/>
      <c r="G101" s="95"/>
      <c r="H101" s="95"/>
      <c r="I101" s="95"/>
      <c r="J101" s="153"/>
      <c r="K101" s="111"/>
    </row>
    <row r="102" spans="1:11" s="112" customFormat="1" x14ac:dyDescent="0.2">
      <c r="A102" s="106"/>
      <c r="B102" s="188"/>
      <c r="C102" s="95"/>
      <c r="D102" s="146"/>
      <c r="E102" s="95"/>
      <c r="F102" s="95"/>
      <c r="G102" s="95"/>
      <c r="H102" s="95"/>
      <c r="I102" s="95"/>
      <c r="J102" s="153"/>
      <c r="K102" s="111"/>
    </row>
    <row r="103" spans="1:11" s="112" customFormat="1" x14ac:dyDescent="0.2">
      <c r="A103" s="106"/>
      <c r="B103" s="188"/>
      <c r="C103" s="95"/>
      <c r="D103" s="146"/>
      <c r="E103" s="95"/>
      <c r="F103" s="95"/>
      <c r="G103" s="95"/>
      <c r="H103" s="95"/>
      <c r="I103" s="95"/>
      <c r="J103" s="153"/>
      <c r="K103" s="111"/>
    </row>
    <row r="104" spans="1:11" s="112" customFormat="1" x14ac:dyDescent="0.2">
      <c r="A104" s="106"/>
      <c r="B104" s="188"/>
      <c r="C104" s="95"/>
      <c r="D104" s="146"/>
      <c r="E104" s="95"/>
      <c r="F104" s="95"/>
      <c r="G104" s="95"/>
      <c r="H104" s="95"/>
      <c r="I104" s="95"/>
      <c r="J104" s="153"/>
      <c r="K104" s="111"/>
    </row>
    <row r="105" spans="1:11" s="112" customFormat="1" x14ac:dyDescent="0.2">
      <c r="A105" s="106"/>
      <c r="B105" s="188"/>
      <c r="C105" s="95"/>
      <c r="D105" s="146"/>
      <c r="E105" s="95"/>
      <c r="F105" s="95"/>
      <c r="G105" s="95"/>
      <c r="H105" s="95"/>
      <c r="I105" s="95"/>
      <c r="J105" s="153"/>
      <c r="K105" s="111"/>
    </row>
    <row r="106" spans="1:11" s="112" customFormat="1" x14ac:dyDescent="0.2">
      <c r="A106" s="106"/>
      <c r="B106" s="188"/>
      <c r="C106" s="95"/>
      <c r="D106" s="146"/>
      <c r="E106" s="95"/>
      <c r="F106" s="95"/>
      <c r="G106" s="95"/>
      <c r="H106" s="95"/>
      <c r="I106" s="95"/>
      <c r="J106" s="153"/>
      <c r="K106" s="111"/>
    </row>
    <row r="107" spans="1:11" s="112" customFormat="1" x14ac:dyDescent="0.2">
      <c r="A107" s="106"/>
      <c r="B107" s="188"/>
      <c r="C107" s="95"/>
      <c r="D107" s="146"/>
      <c r="E107" s="95"/>
      <c r="F107" s="95"/>
      <c r="G107" s="95"/>
      <c r="H107" s="95"/>
      <c r="I107" s="95"/>
      <c r="J107" s="153"/>
      <c r="K107" s="111"/>
    </row>
    <row r="108" spans="1:11" s="112" customFormat="1" x14ac:dyDescent="0.2">
      <c r="A108" s="106"/>
      <c r="B108" s="188"/>
      <c r="C108" s="95"/>
      <c r="D108" s="146"/>
      <c r="E108" s="95"/>
      <c r="F108" s="95"/>
      <c r="G108" s="95"/>
      <c r="H108" s="95"/>
      <c r="I108" s="95"/>
      <c r="J108" s="153"/>
      <c r="K108" s="111"/>
    </row>
    <row r="109" spans="1:11" s="112" customFormat="1" x14ac:dyDescent="0.2">
      <c r="A109" s="106"/>
      <c r="B109" s="188"/>
      <c r="C109" s="95"/>
      <c r="D109" s="146"/>
      <c r="E109" s="95"/>
      <c r="F109" s="95"/>
      <c r="G109" s="95"/>
      <c r="H109" s="95"/>
      <c r="I109" s="95"/>
      <c r="J109" s="153"/>
      <c r="K109" s="111"/>
    </row>
    <row r="110" spans="1:11" s="112" customFormat="1" x14ac:dyDescent="0.2">
      <c r="A110" s="106"/>
      <c r="B110" s="188"/>
      <c r="C110" s="95"/>
      <c r="D110" s="146"/>
      <c r="E110" s="95"/>
      <c r="F110" s="95"/>
      <c r="G110" s="95"/>
      <c r="H110" s="95"/>
      <c r="I110" s="95"/>
      <c r="J110" s="153"/>
      <c r="K110" s="111"/>
    </row>
    <row r="111" spans="1:11" s="112" customFormat="1" x14ac:dyDescent="0.2">
      <c r="A111" s="106"/>
      <c r="B111" s="188"/>
      <c r="C111" s="95"/>
      <c r="D111" s="146"/>
      <c r="E111" s="95"/>
      <c r="F111" s="95"/>
      <c r="G111" s="95"/>
      <c r="H111" s="95"/>
      <c r="I111" s="95"/>
      <c r="J111" s="153"/>
      <c r="K111" s="111"/>
    </row>
  </sheetData>
  <mergeCells count="25">
    <mergeCell ref="E43:E44"/>
    <mergeCell ref="E87:E90"/>
    <mergeCell ref="F65:G65"/>
    <mergeCell ref="F76:G76"/>
    <mergeCell ref="B45:G45"/>
    <mergeCell ref="E67:E73"/>
    <mergeCell ref="E78:E83"/>
    <mergeCell ref="E51:E53"/>
    <mergeCell ref="B56:I56"/>
    <mergeCell ref="E46:E47"/>
    <mergeCell ref="B48:I48"/>
    <mergeCell ref="A1:I1"/>
    <mergeCell ref="B3:I3"/>
    <mergeCell ref="B5:C5"/>
    <mergeCell ref="E9:E13"/>
    <mergeCell ref="E39:E41"/>
    <mergeCell ref="F6:I6"/>
    <mergeCell ref="B8:I8"/>
    <mergeCell ref="B14:I14"/>
    <mergeCell ref="B17:I17"/>
    <mergeCell ref="B29:I29"/>
    <mergeCell ref="B38:I38"/>
    <mergeCell ref="E15:E16"/>
    <mergeCell ref="E18:E28"/>
    <mergeCell ref="E30:E33"/>
  </mergeCells>
  <conditionalFormatting sqref="E84:I84">
    <cfRule type="containsText" dxfId="13" priority="6" operator="containsText" text="nu">
      <formula>NOT(ISERROR(SEARCH("nu",E84)))</formula>
    </cfRule>
  </conditionalFormatting>
  <conditionalFormatting sqref="E84:I84">
    <cfRule type="containsText" dxfId="12" priority="4" operator="containsText" text="NU">
      <formula>NOT(ISERROR(SEARCH("NU",E84)))</formula>
    </cfRule>
    <cfRule type="containsText" dxfId="11" priority="5" operator="containsText" text="DA">
      <formula>NOT(ISERROR(SEARCH("DA",E84)))</formula>
    </cfRule>
  </conditionalFormatting>
  <conditionalFormatting sqref="C84:D84">
    <cfRule type="containsText" dxfId="10" priority="3" operator="containsText" text="nu">
      <formula>NOT(ISERROR(SEARCH("nu",C84)))</formula>
    </cfRule>
  </conditionalFormatting>
  <conditionalFormatting sqref="C84:D84">
    <cfRule type="containsText" dxfId="9" priority="1" operator="containsText" text="NU">
      <formula>NOT(ISERROR(SEARCH("NU",C84)))</formula>
    </cfRule>
    <cfRule type="containsText" dxfId="8" priority="2" operator="containsText" text="DA">
      <formula>NOT(ISERROR(SEARCH("DA",C84)))</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tabColor theme="9" tint="0.39997558519241921"/>
  </sheetPr>
  <dimension ref="A1:AE179"/>
  <sheetViews>
    <sheetView topLeftCell="A116" workbookViewId="0">
      <selection activeCell="D172" sqref="D172"/>
    </sheetView>
  </sheetViews>
  <sheetFormatPr defaultColWidth="8.85546875" defaultRowHeight="15" x14ac:dyDescent="0.25"/>
  <cols>
    <col min="1" max="1" width="45.7109375" style="237" customWidth="1"/>
    <col min="2" max="2" width="15.5703125" style="95" customWidth="1"/>
    <col min="3" max="3" width="15.5703125" style="95" hidden="1" customWidth="1"/>
    <col min="4" max="8" width="15.5703125" style="95" customWidth="1"/>
    <col min="9" max="9" width="15.5703125" style="200" customWidth="1"/>
    <col min="10" max="17" width="15.5703125" style="95" customWidth="1"/>
    <col min="18" max="18" width="55.28515625" style="96" customWidth="1"/>
    <col min="19" max="31" width="9.140625" style="202" customWidth="1"/>
  </cols>
  <sheetData>
    <row r="1" spans="1:31" ht="36.6" customHeight="1" x14ac:dyDescent="0.25">
      <c r="A1" s="454" t="s">
        <v>303</v>
      </c>
      <c r="B1" s="454"/>
      <c r="C1" s="454"/>
      <c r="D1" s="454"/>
      <c r="E1" s="454"/>
      <c r="F1" s="454"/>
      <c r="G1" s="454"/>
      <c r="H1" s="454"/>
      <c r="I1" s="454"/>
      <c r="J1" s="454"/>
      <c r="K1" s="454"/>
      <c r="L1" s="454"/>
      <c r="M1" s="454"/>
      <c r="N1" s="454"/>
      <c r="O1" s="454"/>
      <c r="P1" s="454"/>
      <c r="Q1" s="454"/>
    </row>
    <row r="2" spans="1:31" ht="20.25" x14ac:dyDescent="0.25">
      <c r="A2" s="199"/>
      <c r="B2" s="203"/>
      <c r="C2" s="203"/>
      <c r="D2" s="203"/>
      <c r="J2" s="201"/>
      <c r="K2" s="201"/>
      <c r="L2" s="201"/>
      <c r="M2" s="201"/>
    </row>
    <row r="3" spans="1:31" ht="27.75" customHeight="1" x14ac:dyDescent="0.25">
      <c r="A3" s="455" t="s">
        <v>308</v>
      </c>
      <c r="B3" s="455"/>
      <c r="C3" s="455"/>
      <c r="D3" s="455"/>
      <c r="E3" s="455"/>
      <c r="F3" s="455"/>
      <c r="G3" s="455"/>
      <c r="H3" s="455"/>
      <c r="I3" s="455"/>
      <c r="J3" s="455"/>
      <c r="K3" s="455"/>
      <c r="L3" s="455"/>
      <c r="M3" s="455"/>
      <c r="N3" s="455"/>
      <c r="O3" s="455"/>
      <c r="P3" s="455"/>
      <c r="Q3" s="455"/>
    </row>
    <row r="4" spans="1:31" s="112" customFormat="1" ht="36" customHeight="1" x14ac:dyDescent="0.25">
      <c r="A4" s="456" t="s">
        <v>136</v>
      </c>
      <c r="B4" s="456"/>
      <c r="C4" s="456"/>
      <c r="D4" s="456"/>
      <c r="E4" s="456"/>
      <c r="F4" s="456"/>
      <c r="G4" s="456"/>
      <c r="H4" s="456"/>
      <c r="I4" s="456"/>
      <c r="J4" s="456"/>
      <c r="K4" s="456"/>
      <c r="L4" s="456"/>
      <c r="M4" s="456"/>
      <c r="N4" s="456"/>
      <c r="O4" s="456"/>
      <c r="P4" s="456"/>
      <c r="Q4" s="456"/>
      <c r="R4" s="153"/>
      <c r="S4" s="204"/>
      <c r="T4" s="204"/>
      <c r="U4" s="204"/>
      <c r="V4" s="204"/>
      <c r="W4" s="204"/>
      <c r="X4" s="204"/>
      <c r="Y4" s="204"/>
      <c r="Z4" s="204"/>
      <c r="AA4" s="204"/>
      <c r="AB4" s="204"/>
      <c r="AC4" s="204"/>
      <c r="AD4" s="204"/>
      <c r="AE4" s="204"/>
    </row>
    <row r="5" spans="1:31" s="112" customFormat="1" ht="36" customHeight="1" x14ac:dyDescent="0.25">
      <c r="A5" s="457" t="s">
        <v>137</v>
      </c>
      <c r="B5" s="457"/>
      <c r="C5" s="457"/>
      <c r="D5" s="457"/>
      <c r="E5" s="457"/>
      <c r="F5" s="457"/>
      <c r="G5" s="457"/>
      <c r="H5" s="457"/>
      <c r="I5" s="457"/>
      <c r="J5" s="457"/>
      <c r="K5" s="457"/>
      <c r="L5" s="457"/>
      <c r="M5" s="206"/>
      <c r="N5" s="153"/>
      <c r="O5" s="153"/>
      <c r="P5" s="153"/>
      <c r="Q5" s="153"/>
      <c r="R5" s="153"/>
      <c r="S5" s="204"/>
      <c r="T5" s="204"/>
      <c r="U5" s="204"/>
      <c r="V5" s="204"/>
      <c r="W5" s="204"/>
      <c r="X5" s="204"/>
      <c r="Y5" s="204"/>
      <c r="Z5" s="204"/>
      <c r="AA5" s="204"/>
      <c r="AB5" s="204"/>
      <c r="AC5" s="204"/>
      <c r="AD5" s="204"/>
      <c r="AE5" s="204"/>
    </row>
    <row r="6" spans="1:31" s="112" customFormat="1" ht="25.5" x14ac:dyDescent="0.25">
      <c r="A6" s="207" t="s">
        <v>138</v>
      </c>
      <c r="B6" s="208" t="s">
        <v>111</v>
      </c>
      <c r="C6" s="208">
        <v>0</v>
      </c>
      <c r="D6" s="208">
        <v>1</v>
      </c>
      <c r="E6" s="208">
        <v>2</v>
      </c>
      <c r="F6" s="208">
        <v>3</v>
      </c>
      <c r="G6" s="208">
        <v>4</v>
      </c>
      <c r="H6" s="208">
        <v>5</v>
      </c>
      <c r="I6" s="208">
        <v>6</v>
      </c>
      <c r="J6" s="208">
        <v>7</v>
      </c>
      <c r="K6" s="208">
        <v>8</v>
      </c>
      <c r="L6" s="208">
        <v>9</v>
      </c>
      <c r="M6" s="208">
        <v>10</v>
      </c>
      <c r="N6" s="208">
        <v>11</v>
      </c>
      <c r="O6" s="208">
        <v>12</v>
      </c>
      <c r="P6" s="208">
        <v>13</v>
      </c>
      <c r="Q6" s="208">
        <v>14</v>
      </c>
      <c r="R6" s="170"/>
    </row>
    <row r="7" spans="1:31" s="112" customFormat="1" x14ac:dyDescent="0.25">
      <c r="A7" s="209" t="s">
        <v>139</v>
      </c>
      <c r="B7" s="210"/>
      <c r="C7" s="445"/>
      <c r="D7" s="210"/>
      <c r="E7" s="210"/>
      <c r="F7" s="210"/>
      <c r="G7" s="210"/>
      <c r="H7" s="210"/>
      <c r="I7" s="210"/>
      <c r="J7" s="210"/>
      <c r="K7" s="210"/>
      <c r="L7" s="210"/>
      <c r="M7" s="210"/>
      <c r="N7" s="210"/>
      <c r="O7" s="210"/>
      <c r="P7" s="210"/>
      <c r="Q7" s="210"/>
      <c r="R7" s="153"/>
      <c r="S7" s="204"/>
      <c r="T7" s="204"/>
      <c r="U7" s="204"/>
      <c r="V7" s="204"/>
      <c r="W7" s="204"/>
      <c r="X7" s="204"/>
      <c r="Y7" s="204"/>
      <c r="Z7" s="204"/>
      <c r="AA7" s="204"/>
      <c r="AB7" s="204"/>
      <c r="AC7" s="204"/>
      <c r="AD7" s="204"/>
      <c r="AE7" s="204"/>
    </row>
    <row r="8" spans="1:31" s="112" customFormat="1" x14ac:dyDescent="0.2">
      <c r="A8" s="211" t="s">
        <v>349</v>
      </c>
      <c r="B8" s="120">
        <f>SUM(D8:Q8)</f>
        <v>0</v>
      </c>
      <c r="C8" s="446"/>
      <c r="D8" s="163">
        <f t="shared" ref="D8:Q8" si="0">D9*D10</f>
        <v>0</v>
      </c>
      <c r="E8" s="163">
        <f t="shared" si="0"/>
        <v>0</v>
      </c>
      <c r="F8" s="163">
        <f t="shared" si="0"/>
        <v>0</v>
      </c>
      <c r="G8" s="163">
        <f t="shared" si="0"/>
        <v>0</v>
      </c>
      <c r="H8" s="163">
        <f t="shared" si="0"/>
        <v>0</v>
      </c>
      <c r="I8" s="163">
        <f t="shared" si="0"/>
        <v>0</v>
      </c>
      <c r="J8" s="163">
        <f t="shared" si="0"/>
        <v>0</v>
      </c>
      <c r="K8" s="163">
        <f t="shared" si="0"/>
        <v>0</v>
      </c>
      <c r="L8" s="163">
        <f t="shared" si="0"/>
        <v>0</v>
      </c>
      <c r="M8" s="163">
        <f t="shared" si="0"/>
        <v>0</v>
      </c>
      <c r="N8" s="163">
        <f t="shared" si="0"/>
        <v>0</v>
      </c>
      <c r="O8" s="163">
        <f t="shared" si="0"/>
        <v>0</v>
      </c>
      <c r="P8" s="163">
        <f t="shared" si="0"/>
        <v>0</v>
      </c>
      <c r="Q8" s="163">
        <f t="shared" si="0"/>
        <v>0</v>
      </c>
      <c r="R8" s="153"/>
      <c r="S8" s="204"/>
      <c r="T8" s="204"/>
      <c r="U8" s="204"/>
      <c r="V8" s="204"/>
      <c r="W8" s="204"/>
      <c r="X8" s="204"/>
      <c r="Y8" s="204"/>
      <c r="Z8" s="204"/>
      <c r="AA8" s="204"/>
      <c r="AB8" s="204"/>
      <c r="AC8" s="204"/>
      <c r="AD8" s="204"/>
      <c r="AE8" s="204"/>
    </row>
    <row r="9" spans="1:31" s="216" customFormat="1" ht="11.25" x14ac:dyDescent="0.2">
      <c r="A9" s="212" t="s">
        <v>350</v>
      </c>
      <c r="B9" s="213" t="s">
        <v>140</v>
      </c>
      <c r="C9" s="446"/>
      <c r="D9" s="214">
        <v>0</v>
      </c>
      <c r="E9" s="214">
        <v>0</v>
      </c>
      <c r="F9" s="214">
        <v>0</v>
      </c>
      <c r="G9" s="214">
        <v>0</v>
      </c>
      <c r="H9" s="214">
        <v>0</v>
      </c>
      <c r="I9" s="214">
        <v>0</v>
      </c>
      <c r="J9" s="214">
        <v>0</v>
      </c>
      <c r="K9" s="214">
        <v>0</v>
      </c>
      <c r="L9" s="214">
        <v>0</v>
      </c>
      <c r="M9" s="214">
        <v>0</v>
      </c>
      <c r="N9" s="214">
        <v>0</v>
      </c>
      <c r="O9" s="214">
        <v>0</v>
      </c>
      <c r="P9" s="214">
        <v>0</v>
      </c>
      <c r="Q9" s="214">
        <v>0</v>
      </c>
      <c r="R9" s="215"/>
      <c r="S9" s="215"/>
      <c r="T9" s="215"/>
      <c r="U9" s="215"/>
      <c r="V9" s="215"/>
      <c r="W9" s="215"/>
      <c r="X9" s="215"/>
      <c r="Y9" s="215"/>
      <c r="Z9" s="215"/>
      <c r="AA9" s="215"/>
      <c r="AB9" s="215"/>
      <c r="AC9" s="215"/>
      <c r="AD9" s="215"/>
      <c r="AE9" s="215"/>
    </row>
    <row r="10" spans="1:31" s="216" customFormat="1" ht="11.25" x14ac:dyDescent="0.2">
      <c r="A10" s="212" t="s">
        <v>141</v>
      </c>
      <c r="B10" s="213" t="s">
        <v>140</v>
      </c>
      <c r="C10" s="446"/>
      <c r="D10" s="214">
        <v>0</v>
      </c>
      <c r="E10" s="214">
        <v>0</v>
      </c>
      <c r="F10" s="214">
        <v>0</v>
      </c>
      <c r="G10" s="214">
        <v>0</v>
      </c>
      <c r="H10" s="214">
        <v>0</v>
      </c>
      <c r="I10" s="214">
        <v>0</v>
      </c>
      <c r="J10" s="214">
        <v>0</v>
      </c>
      <c r="K10" s="214">
        <v>0</v>
      </c>
      <c r="L10" s="214">
        <v>0</v>
      </c>
      <c r="M10" s="214">
        <v>0</v>
      </c>
      <c r="N10" s="214">
        <v>0</v>
      </c>
      <c r="O10" s="214">
        <v>0</v>
      </c>
      <c r="P10" s="214">
        <v>0</v>
      </c>
      <c r="Q10" s="214">
        <v>0</v>
      </c>
      <c r="R10" s="215"/>
      <c r="S10" s="215"/>
      <c r="T10" s="215"/>
      <c r="U10" s="215"/>
      <c r="V10" s="215"/>
      <c r="W10" s="215"/>
      <c r="X10" s="215"/>
      <c r="Y10" s="215"/>
      <c r="Z10" s="215"/>
      <c r="AA10" s="215"/>
      <c r="AB10" s="215"/>
      <c r="AC10" s="215"/>
      <c r="AD10" s="215"/>
      <c r="AE10" s="215"/>
    </row>
    <row r="11" spans="1:31" s="112" customFormat="1" hidden="1" x14ac:dyDescent="0.2">
      <c r="A11" s="211"/>
      <c r="B11" s="120">
        <f>SUM(D11:Q11)</f>
        <v>0</v>
      </c>
      <c r="C11" s="446"/>
      <c r="D11" s="163">
        <f t="shared" ref="D11:Q11" si="1">D12*D13</f>
        <v>0</v>
      </c>
      <c r="E11" s="163">
        <f t="shared" si="1"/>
        <v>0</v>
      </c>
      <c r="F11" s="163">
        <f t="shared" si="1"/>
        <v>0</v>
      </c>
      <c r="G11" s="163">
        <f t="shared" si="1"/>
        <v>0</v>
      </c>
      <c r="H11" s="163">
        <f t="shared" si="1"/>
        <v>0</v>
      </c>
      <c r="I11" s="163">
        <f t="shared" si="1"/>
        <v>0</v>
      </c>
      <c r="J11" s="163">
        <f t="shared" si="1"/>
        <v>0</v>
      </c>
      <c r="K11" s="163">
        <f t="shared" si="1"/>
        <v>0</v>
      </c>
      <c r="L11" s="163">
        <f t="shared" si="1"/>
        <v>0</v>
      </c>
      <c r="M11" s="163">
        <f t="shared" si="1"/>
        <v>0</v>
      </c>
      <c r="N11" s="163">
        <f t="shared" si="1"/>
        <v>0</v>
      </c>
      <c r="O11" s="163">
        <f t="shared" si="1"/>
        <v>0</v>
      </c>
      <c r="P11" s="163">
        <f t="shared" si="1"/>
        <v>0</v>
      </c>
      <c r="Q11" s="163">
        <f t="shared" si="1"/>
        <v>0</v>
      </c>
      <c r="R11" s="153"/>
      <c r="S11" s="204"/>
      <c r="T11" s="204"/>
      <c r="U11" s="204"/>
      <c r="V11" s="204"/>
      <c r="W11" s="204"/>
      <c r="X11" s="204"/>
      <c r="Y11" s="204"/>
      <c r="Z11" s="204"/>
      <c r="AA11" s="204"/>
      <c r="AB11" s="204"/>
      <c r="AC11" s="204"/>
      <c r="AD11" s="204"/>
      <c r="AE11" s="204"/>
    </row>
    <row r="12" spans="1:31" s="216" customFormat="1" ht="11.25" hidden="1" x14ac:dyDescent="0.2">
      <c r="A12" s="212"/>
      <c r="B12" s="213" t="s">
        <v>140</v>
      </c>
      <c r="C12" s="446"/>
      <c r="D12" s="214">
        <v>0</v>
      </c>
      <c r="E12" s="214">
        <v>0</v>
      </c>
      <c r="F12" s="214">
        <v>0</v>
      </c>
      <c r="G12" s="214">
        <v>0</v>
      </c>
      <c r="H12" s="214">
        <v>0</v>
      </c>
      <c r="I12" s="214">
        <v>0</v>
      </c>
      <c r="J12" s="214">
        <v>0</v>
      </c>
      <c r="K12" s="214">
        <v>0</v>
      </c>
      <c r="L12" s="214">
        <v>0</v>
      </c>
      <c r="M12" s="214">
        <v>0</v>
      </c>
      <c r="N12" s="214">
        <v>0</v>
      </c>
      <c r="O12" s="214">
        <v>0</v>
      </c>
      <c r="P12" s="214">
        <v>0</v>
      </c>
      <c r="Q12" s="214">
        <v>0</v>
      </c>
      <c r="R12" s="215"/>
      <c r="S12" s="215"/>
      <c r="T12" s="215"/>
      <c r="U12" s="215"/>
      <c r="V12" s="215"/>
      <c r="W12" s="215"/>
      <c r="X12" s="215"/>
      <c r="Y12" s="215"/>
      <c r="Z12" s="215"/>
      <c r="AA12" s="215"/>
      <c r="AB12" s="215"/>
      <c r="AC12" s="215"/>
      <c r="AD12" s="215"/>
      <c r="AE12" s="215"/>
    </row>
    <row r="13" spans="1:31" s="216" customFormat="1" ht="11.25" hidden="1" x14ac:dyDescent="0.2">
      <c r="A13" s="212"/>
      <c r="B13" s="213" t="s">
        <v>140</v>
      </c>
      <c r="C13" s="446"/>
      <c r="D13" s="214">
        <v>0</v>
      </c>
      <c r="E13" s="214">
        <v>0</v>
      </c>
      <c r="F13" s="214">
        <v>0</v>
      </c>
      <c r="G13" s="214">
        <v>0</v>
      </c>
      <c r="H13" s="214">
        <v>0</v>
      </c>
      <c r="I13" s="214">
        <v>0</v>
      </c>
      <c r="J13" s="214">
        <v>0</v>
      </c>
      <c r="K13" s="214">
        <v>0</v>
      </c>
      <c r="L13" s="214">
        <v>0</v>
      </c>
      <c r="M13" s="214">
        <v>0</v>
      </c>
      <c r="N13" s="214">
        <v>0</v>
      </c>
      <c r="O13" s="214">
        <v>0</v>
      </c>
      <c r="P13" s="214">
        <v>0</v>
      </c>
      <c r="Q13" s="214">
        <v>0</v>
      </c>
      <c r="R13" s="215"/>
      <c r="S13" s="215"/>
      <c r="T13" s="215"/>
      <c r="U13" s="215"/>
      <c r="V13" s="215"/>
      <c r="W13" s="215"/>
      <c r="X13" s="215"/>
      <c r="Y13" s="215"/>
      <c r="Z13" s="215"/>
      <c r="AA13" s="215"/>
      <c r="AB13" s="215"/>
      <c r="AC13" s="215"/>
      <c r="AD13" s="215"/>
      <c r="AE13" s="215"/>
    </row>
    <row r="14" spans="1:31" s="112" customFormat="1" hidden="1" x14ac:dyDescent="0.2">
      <c r="A14" s="211"/>
      <c r="B14" s="120">
        <f>SUM(D14:Q14)</f>
        <v>0</v>
      </c>
      <c r="C14" s="446"/>
      <c r="D14" s="163">
        <f t="shared" ref="D14:Q14" si="2">D15*D16</f>
        <v>0</v>
      </c>
      <c r="E14" s="163">
        <f t="shared" si="2"/>
        <v>0</v>
      </c>
      <c r="F14" s="163">
        <f t="shared" si="2"/>
        <v>0</v>
      </c>
      <c r="G14" s="163">
        <f t="shared" si="2"/>
        <v>0</v>
      </c>
      <c r="H14" s="163">
        <f t="shared" si="2"/>
        <v>0</v>
      </c>
      <c r="I14" s="163">
        <f t="shared" si="2"/>
        <v>0</v>
      </c>
      <c r="J14" s="163">
        <f t="shared" si="2"/>
        <v>0</v>
      </c>
      <c r="K14" s="163">
        <f t="shared" si="2"/>
        <v>0</v>
      </c>
      <c r="L14" s="163">
        <f t="shared" si="2"/>
        <v>0</v>
      </c>
      <c r="M14" s="163">
        <f t="shared" si="2"/>
        <v>0</v>
      </c>
      <c r="N14" s="163">
        <f t="shared" si="2"/>
        <v>0</v>
      </c>
      <c r="O14" s="163">
        <f t="shared" si="2"/>
        <v>0</v>
      </c>
      <c r="P14" s="163">
        <f t="shared" si="2"/>
        <v>0</v>
      </c>
      <c r="Q14" s="163">
        <f t="shared" si="2"/>
        <v>0</v>
      </c>
      <c r="R14" s="153"/>
      <c r="S14" s="204"/>
      <c r="T14" s="204"/>
      <c r="U14" s="204"/>
      <c r="V14" s="204"/>
      <c r="W14" s="204"/>
      <c r="X14" s="204"/>
      <c r="Y14" s="204"/>
      <c r="Z14" s="204"/>
      <c r="AA14" s="204"/>
      <c r="AB14" s="204"/>
      <c r="AC14" s="204"/>
      <c r="AD14" s="204"/>
      <c r="AE14" s="204"/>
    </row>
    <row r="15" spans="1:31" s="216" customFormat="1" ht="11.25" hidden="1" x14ac:dyDescent="0.2">
      <c r="A15" s="212"/>
      <c r="B15" s="213" t="s">
        <v>140</v>
      </c>
      <c r="C15" s="446"/>
      <c r="D15" s="214">
        <v>0</v>
      </c>
      <c r="E15" s="214">
        <v>0</v>
      </c>
      <c r="F15" s="214">
        <v>0</v>
      </c>
      <c r="G15" s="214">
        <v>0</v>
      </c>
      <c r="H15" s="214">
        <v>0</v>
      </c>
      <c r="I15" s="214">
        <v>0</v>
      </c>
      <c r="J15" s="214">
        <v>0</v>
      </c>
      <c r="K15" s="214">
        <v>0</v>
      </c>
      <c r="L15" s="214">
        <v>0</v>
      </c>
      <c r="M15" s="214">
        <v>0</v>
      </c>
      <c r="N15" s="214">
        <v>0</v>
      </c>
      <c r="O15" s="214">
        <v>0</v>
      </c>
      <c r="P15" s="214">
        <v>0</v>
      </c>
      <c r="Q15" s="214">
        <v>0</v>
      </c>
      <c r="R15" s="215"/>
      <c r="S15" s="215"/>
      <c r="T15" s="215"/>
      <c r="U15" s="215"/>
      <c r="V15" s="215"/>
      <c r="W15" s="215"/>
      <c r="X15" s="215"/>
      <c r="Y15" s="215"/>
      <c r="Z15" s="215"/>
      <c r="AA15" s="215"/>
      <c r="AB15" s="215"/>
      <c r="AC15" s="215"/>
      <c r="AD15" s="215"/>
      <c r="AE15" s="215"/>
    </row>
    <row r="16" spans="1:31" s="216" customFormat="1" ht="11.25" hidden="1" x14ac:dyDescent="0.2">
      <c r="A16" s="212"/>
      <c r="B16" s="213" t="s">
        <v>140</v>
      </c>
      <c r="C16" s="446"/>
      <c r="D16" s="214">
        <v>0</v>
      </c>
      <c r="E16" s="214">
        <v>0</v>
      </c>
      <c r="F16" s="214">
        <v>0</v>
      </c>
      <c r="G16" s="214">
        <v>0</v>
      </c>
      <c r="H16" s="214">
        <v>0</v>
      </c>
      <c r="I16" s="214">
        <v>0</v>
      </c>
      <c r="J16" s="214">
        <v>0</v>
      </c>
      <c r="K16" s="214">
        <v>0</v>
      </c>
      <c r="L16" s="214">
        <v>0</v>
      </c>
      <c r="M16" s="214">
        <v>0</v>
      </c>
      <c r="N16" s="214">
        <v>0</v>
      </c>
      <c r="O16" s="214">
        <v>0</v>
      </c>
      <c r="P16" s="214">
        <v>0</v>
      </c>
      <c r="Q16" s="214">
        <v>0</v>
      </c>
      <c r="R16" s="215"/>
      <c r="S16" s="215"/>
      <c r="T16" s="215"/>
      <c r="U16" s="215"/>
      <c r="V16" s="215"/>
      <c r="W16" s="215"/>
      <c r="X16" s="215"/>
      <c r="Y16" s="215"/>
      <c r="Z16" s="215"/>
      <c r="AA16" s="215"/>
      <c r="AB16" s="215"/>
      <c r="AC16" s="215"/>
      <c r="AD16" s="215"/>
      <c r="AE16" s="215"/>
    </row>
    <row r="17" spans="1:31" s="112" customFormat="1" x14ac:dyDescent="0.25">
      <c r="A17" s="207" t="s">
        <v>342</v>
      </c>
      <c r="B17" s="120">
        <f>SUM(D17:Q17)</f>
        <v>0</v>
      </c>
      <c r="C17" s="446"/>
      <c r="D17" s="210">
        <f t="shared" ref="D17:Q17" si="3">D18*D19</f>
        <v>0</v>
      </c>
      <c r="E17" s="210">
        <f t="shared" si="3"/>
        <v>0</v>
      </c>
      <c r="F17" s="210">
        <f t="shared" si="3"/>
        <v>0</v>
      </c>
      <c r="G17" s="210">
        <f t="shared" si="3"/>
        <v>0</v>
      </c>
      <c r="H17" s="210">
        <f t="shared" si="3"/>
        <v>0</v>
      </c>
      <c r="I17" s="210">
        <f t="shared" si="3"/>
        <v>0</v>
      </c>
      <c r="J17" s="210">
        <f t="shared" si="3"/>
        <v>0</v>
      </c>
      <c r="K17" s="210">
        <f t="shared" si="3"/>
        <v>0</v>
      </c>
      <c r="L17" s="210">
        <f t="shared" si="3"/>
        <v>0</v>
      </c>
      <c r="M17" s="210">
        <f t="shared" si="3"/>
        <v>0</v>
      </c>
      <c r="N17" s="210">
        <f t="shared" si="3"/>
        <v>0</v>
      </c>
      <c r="O17" s="210">
        <f t="shared" si="3"/>
        <v>0</v>
      </c>
      <c r="P17" s="210">
        <f t="shared" si="3"/>
        <v>0</v>
      </c>
      <c r="Q17" s="210">
        <f t="shared" si="3"/>
        <v>0</v>
      </c>
      <c r="R17" s="153"/>
      <c r="S17" s="204"/>
      <c r="T17" s="204"/>
      <c r="U17" s="204"/>
      <c r="V17" s="204"/>
      <c r="W17" s="204"/>
      <c r="X17" s="204"/>
      <c r="Y17" s="204"/>
      <c r="Z17" s="204"/>
      <c r="AA17" s="204"/>
      <c r="AB17" s="204"/>
      <c r="AC17" s="204"/>
      <c r="AD17" s="204"/>
      <c r="AE17" s="204"/>
    </row>
    <row r="18" spans="1:31" s="216" customFormat="1" ht="11.25" x14ac:dyDescent="0.2">
      <c r="A18" s="212" t="s">
        <v>343</v>
      </c>
      <c r="B18" s="213" t="s">
        <v>140</v>
      </c>
      <c r="C18" s="446"/>
      <c r="D18" s="214">
        <v>0</v>
      </c>
      <c r="E18" s="214">
        <v>0</v>
      </c>
      <c r="F18" s="214">
        <v>0</v>
      </c>
      <c r="G18" s="214">
        <v>0</v>
      </c>
      <c r="H18" s="214">
        <v>0</v>
      </c>
      <c r="I18" s="214">
        <v>0</v>
      </c>
      <c r="J18" s="214">
        <v>0</v>
      </c>
      <c r="K18" s="214">
        <v>0</v>
      </c>
      <c r="L18" s="214">
        <v>0</v>
      </c>
      <c r="M18" s="214">
        <v>0</v>
      </c>
      <c r="N18" s="214">
        <v>0</v>
      </c>
      <c r="O18" s="214">
        <v>0</v>
      </c>
      <c r="P18" s="214">
        <v>0</v>
      </c>
      <c r="Q18" s="214">
        <v>0</v>
      </c>
      <c r="R18" s="215"/>
      <c r="S18" s="215"/>
      <c r="T18" s="215"/>
      <c r="U18" s="215"/>
      <c r="V18" s="215"/>
      <c r="W18" s="215"/>
      <c r="X18" s="215"/>
      <c r="Y18" s="215"/>
      <c r="Z18" s="215"/>
      <c r="AA18" s="215"/>
      <c r="AB18" s="215"/>
      <c r="AC18" s="215"/>
      <c r="AD18" s="215"/>
      <c r="AE18" s="215"/>
    </row>
    <row r="19" spans="1:31" s="216" customFormat="1" ht="10.9" customHeight="1" x14ac:dyDescent="0.2">
      <c r="A19" s="212" t="s">
        <v>344</v>
      </c>
      <c r="B19" s="213" t="s">
        <v>140</v>
      </c>
      <c r="C19" s="446"/>
      <c r="D19" s="214">
        <v>0</v>
      </c>
      <c r="E19" s="214">
        <v>0</v>
      </c>
      <c r="F19" s="214">
        <v>0</v>
      </c>
      <c r="G19" s="214">
        <v>0</v>
      </c>
      <c r="H19" s="214">
        <v>0</v>
      </c>
      <c r="I19" s="214">
        <v>0</v>
      </c>
      <c r="J19" s="214">
        <v>0</v>
      </c>
      <c r="K19" s="214">
        <v>0</v>
      </c>
      <c r="L19" s="214">
        <v>0</v>
      </c>
      <c r="M19" s="214">
        <v>0</v>
      </c>
      <c r="N19" s="214">
        <v>0</v>
      </c>
      <c r="O19" s="214">
        <v>0</v>
      </c>
      <c r="P19" s="214">
        <v>0</v>
      </c>
      <c r="Q19" s="214">
        <v>0</v>
      </c>
      <c r="R19" s="215"/>
      <c r="S19" s="215"/>
      <c r="T19" s="215"/>
      <c r="U19" s="215"/>
      <c r="V19" s="215"/>
      <c r="W19" s="215"/>
      <c r="X19" s="215"/>
      <c r="Y19" s="215"/>
      <c r="Z19" s="215"/>
      <c r="AA19" s="215"/>
      <c r="AB19" s="215"/>
      <c r="AC19" s="215"/>
      <c r="AD19" s="215"/>
      <c r="AE19" s="215"/>
    </row>
    <row r="20" spans="1:31" s="112" customFormat="1" hidden="1" x14ac:dyDescent="0.2">
      <c r="A20" s="211"/>
      <c r="B20" s="120">
        <f>SUM(D20:Q20)</f>
        <v>0</v>
      </c>
      <c r="C20" s="446"/>
      <c r="D20" s="214">
        <v>0</v>
      </c>
      <c r="E20" s="214">
        <v>0</v>
      </c>
      <c r="F20" s="214">
        <v>0</v>
      </c>
      <c r="G20" s="214">
        <v>0</v>
      </c>
      <c r="H20" s="214">
        <v>0</v>
      </c>
      <c r="I20" s="214">
        <v>0</v>
      </c>
      <c r="J20" s="214">
        <v>0</v>
      </c>
      <c r="K20" s="214">
        <v>0</v>
      </c>
      <c r="L20" s="214">
        <v>0</v>
      </c>
      <c r="M20" s="214">
        <v>0</v>
      </c>
      <c r="N20" s="214">
        <v>0</v>
      </c>
      <c r="O20" s="214">
        <v>0</v>
      </c>
      <c r="P20" s="214">
        <v>0</v>
      </c>
      <c r="Q20" s="214">
        <v>0</v>
      </c>
      <c r="R20" s="153"/>
      <c r="S20" s="204"/>
      <c r="T20" s="204"/>
      <c r="U20" s="204"/>
      <c r="V20" s="204"/>
      <c r="W20" s="204"/>
      <c r="X20" s="204"/>
      <c r="Y20" s="204"/>
      <c r="Z20" s="204"/>
      <c r="AA20" s="204"/>
      <c r="AB20" s="204"/>
      <c r="AC20" s="204"/>
      <c r="AD20" s="204"/>
      <c r="AE20" s="204"/>
    </row>
    <row r="21" spans="1:31" s="112" customFormat="1" ht="18" customHeight="1" x14ac:dyDescent="0.2">
      <c r="A21" s="217" t="s">
        <v>142</v>
      </c>
      <c r="B21" s="120">
        <f>SUM(D21:Q21)</f>
        <v>0</v>
      </c>
      <c r="C21" s="446"/>
      <c r="D21" s="214">
        <v>0</v>
      </c>
      <c r="E21" s="214">
        <v>0</v>
      </c>
      <c r="F21" s="214">
        <v>0</v>
      </c>
      <c r="G21" s="214">
        <v>0</v>
      </c>
      <c r="H21" s="214">
        <v>0</v>
      </c>
      <c r="I21" s="214">
        <v>0</v>
      </c>
      <c r="J21" s="214">
        <v>0</v>
      </c>
      <c r="K21" s="214">
        <v>0</v>
      </c>
      <c r="L21" s="214">
        <v>0</v>
      </c>
      <c r="M21" s="214">
        <v>0</v>
      </c>
      <c r="N21" s="214">
        <v>0</v>
      </c>
      <c r="O21" s="214">
        <v>0</v>
      </c>
      <c r="P21" s="214">
        <v>0</v>
      </c>
      <c r="Q21" s="214">
        <v>0</v>
      </c>
      <c r="R21" s="153"/>
      <c r="S21" s="204"/>
      <c r="T21" s="204"/>
      <c r="U21" s="204"/>
      <c r="V21" s="204"/>
      <c r="W21" s="204"/>
      <c r="X21" s="204"/>
      <c r="Y21" s="204"/>
      <c r="Z21" s="204"/>
      <c r="AA21" s="204"/>
      <c r="AB21" s="204"/>
      <c r="AC21" s="204"/>
      <c r="AD21" s="204"/>
      <c r="AE21" s="204"/>
    </row>
    <row r="22" spans="1:31" s="112" customFormat="1" ht="18" customHeight="1" x14ac:dyDescent="0.2">
      <c r="A22" s="217" t="s">
        <v>143</v>
      </c>
      <c r="B22" s="120">
        <f t="shared" ref="B22" si="4">SUM(C22:M22)</f>
        <v>0</v>
      </c>
      <c r="C22" s="446"/>
      <c r="D22" s="214">
        <v>0</v>
      </c>
      <c r="E22" s="214">
        <v>0</v>
      </c>
      <c r="F22" s="214">
        <v>0</v>
      </c>
      <c r="G22" s="214">
        <v>0</v>
      </c>
      <c r="H22" s="214">
        <v>0</v>
      </c>
      <c r="I22" s="214">
        <v>0</v>
      </c>
      <c r="J22" s="214">
        <v>0</v>
      </c>
      <c r="K22" s="214">
        <v>0</v>
      </c>
      <c r="L22" s="214">
        <v>0</v>
      </c>
      <c r="M22" s="214">
        <v>0</v>
      </c>
      <c r="N22" s="214">
        <v>0</v>
      </c>
      <c r="O22" s="214">
        <v>0</v>
      </c>
      <c r="P22" s="214">
        <v>0</v>
      </c>
      <c r="Q22" s="214">
        <v>0</v>
      </c>
      <c r="R22" s="153"/>
      <c r="S22" s="204"/>
      <c r="T22" s="204"/>
      <c r="U22" s="204"/>
      <c r="V22" s="204"/>
      <c r="W22" s="204"/>
      <c r="X22" s="204"/>
      <c r="Y22" s="204"/>
      <c r="Z22" s="204"/>
      <c r="AA22" s="204"/>
      <c r="AB22" s="204"/>
      <c r="AC22" s="204"/>
      <c r="AD22" s="204"/>
      <c r="AE22" s="204"/>
    </row>
    <row r="23" spans="1:31" s="112" customFormat="1" ht="18" customHeight="1" x14ac:dyDescent="0.2">
      <c r="A23" s="217" t="s">
        <v>144</v>
      </c>
      <c r="B23" s="120">
        <f>SUM(D23:Q23)</f>
        <v>0</v>
      </c>
      <c r="C23" s="446"/>
      <c r="D23" s="214">
        <v>0</v>
      </c>
      <c r="E23" s="214">
        <v>0</v>
      </c>
      <c r="F23" s="214">
        <v>0</v>
      </c>
      <c r="G23" s="214">
        <v>0</v>
      </c>
      <c r="H23" s="214">
        <v>0</v>
      </c>
      <c r="I23" s="214">
        <v>0</v>
      </c>
      <c r="J23" s="214">
        <v>0</v>
      </c>
      <c r="K23" s="214">
        <v>0</v>
      </c>
      <c r="L23" s="214">
        <v>0</v>
      </c>
      <c r="M23" s="214">
        <v>0</v>
      </c>
      <c r="N23" s="214">
        <v>0</v>
      </c>
      <c r="O23" s="214">
        <v>0</v>
      </c>
      <c r="P23" s="214">
        <v>0</v>
      </c>
      <c r="Q23" s="214">
        <v>0</v>
      </c>
      <c r="R23" s="153"/>
      <c r="S23" s="204"/>
      <c r="T23" s="204"/>
      <c r="U23" s="204"/>
      <c r="V23" s="204"/>
      <c r="W23" s="204"/>
      <c r="X23" s="204"/>
      <c r="Y23" s="204"/>
      <c r="Z23" s="204"/>
      <c r="AA23" s="204"/>
      <c r="AB23" s="204"/>
      <c r="AC23" s="204"/>
      <c r="AD23" s="204"/>
      <c r="AE23" s="204"/>
    </row>
    <row r="24" spans="1:31" s="112" customFormat="1" ht="18" customHeight="1" x14ac:dyDescent="0.2">
      <c r="A24" s="217" t="s">
        <v>145</v>
      </c>
      <c r="B24" s="120">
        <f>SUM(D24:Q24)</f>
        <v>0</v>
      </c>
      <c r="C24" s="446"/>
      <c r="D24" s="214">
        <v>0</v>
      </c>
      <c r="E24" s="214">
        <v>0</v>
      </c>
      <c r="F24" s="214">
        <v>0</v>
      </c>
      <c r="G24" s="214">
        <v>0</v>
      </c>
      <c r="H24" s="214">
        <v>0</v>
      </c>
      <c r="I24" s="214">
        <v>0</v>
      </c>
      <c r="J24" s="214">
        <v>0</v>
      </c>
      <c r="K24" s="214">
        <v>0</v>
      </c>
      <c r="L24" s="214">
        <v>0</v>
      </c>
      <c r="M24" s="214">
        <v>0</v>
      </c>
      <c r="N24" s="214">
        <v>0</v>
      </c>
      <c r="O24" s="214">
        <v>0</v>
      </c>
      <c r="P24" s="214">
        <v>0</v>
      </c>
      <c r="Q24" s="214">
        <v>0</v>
      </c>
      <c r="R24" s="153"/>
      <c r="S24" s="204"/>
      <c r="T24" s="204"/>
      <c r="U24" s="204"/>
      <c r="V24" s="204"/>
      <c r="W24" s="204"/>
      <c r="X24" s="204"/>
      <c r="Y24" s="204"/>
      <c r="Z24" s="204"/>
      <c r="AA24" s="204"/>
      <c r="AB24" s="204"/>
      <c r="AC24" s="204"/>
      <c r="AD24" s="204"/>
      <c r="AE24" s="204"/>
    </row>
    <row r="25" spans="1:31" s="112" customFormat="1" ht="25.5" x14ac:dyDescent="0.2">
      <c r="A25" s="218" t="s">
        <v>146</v>
      </c>
      <c r="B25" s="120">
        <f>SUM(D25:Q25)</f>
        <v>0</v>
      </c>
      <c r="C25" s="446"/>
      <c r="D25" s="214">
        <v>0</v>
      </c>
      <c r="E25" s="214">
        <v>0</v>
      </c>
      <c r="F25" s="214">
        <v>0</v>
      </c>
      <c r="G25" s="214">
        <v>0</v>
      </c>
      <c r="H25" s="214">
        <v>0</v>
      </c>
      <c r="I25" s="214">
        <v>0</v>
      </c>
      <c r="J25" s="214">
        <v>0</v>
      </c>
      <c r="K25" s="214">
        <v>0</v>
      </c>
      <c r="L25" s="214">
        <v>0</v>
      </c>
      <c r="M25" s="214">
        <v>0</v>
      </c>
      <c r="N25" s="214">
        <v>0</v>
      </c>
      <c r="O25" s="214">
        <v>0</v>
      </c>
      <c r="P25" s="214">
        <v>0</v>
      </c>
      <c r="Q25" s="214">
        <v>0</v>
      </c>
      <c r="R25" s="153"/>
      <c r="S25" s="204"/>
      <c r="T25" s="204"/>
      <c r="U25" s="204"/>
      <c r="V25" s="204"/>
      <c r="W25" s="204"/>
      <c r="X25" s="204"/>
      <c r="Y25" s="204"/>
      <c r="Z25" s="204"/>
      <c r="AA25" s="204"/>
      <c r="AB25" s="204"/>
      <c r="AC25" s="204"/>
      <c r="AD25" s="204"/>
      <c r="AE25" s="204"/>
    </row>
    <row r="26" spans="1:31" s="112" customFormat="1" hidden="1" x14ac:dyDescent="0.2">
      <c r="A26" s="218"/>
      <c r="B26" s="120">
        <f>SUM(D26:Q26)</f>
        <v>0</v>
      </c>
      <c r="C26" s="446"/>
      <c r="D26" s="214">
        <v>0</v>
      </c>
      <c r="E26" s="214">
        <v>0</v>
      </c>
      <c r="F26" s="214">
        <v>0</v>
      </c>
      <c r="G26" s="214">
        <v>0</v>
      </c>
      <c r="H26" s="214">
        <v>0</v>
      </c>
      <c r="I26" s="214">
        <v>0</v>
      </c>
      <c r="J26" s="214">
        <v>0</v>
      </c>
      <c r="K26" s="214">
        <v>0</v>
      </c>
      <c r="L26" s="214">
        <v>0</v>
      </c>
      <c r="M26" s="214">
        <v>0</v>
      </c>
      <c r="N26" s="214">
        <v>0</v>
      </c>
      <c r="O26" s="214">
        <v>0</v>
      </c>
      <c r="P26" s="214">
        <v>0</v>
      </c>
      <c r="Q26" s="214">
        <v>0</v>
      </c>
      <c r="R26" s="153"/>
      <c r="S26" s="204"/>
      <c r="T26" s="204"/>
      <c r="U26" s="204"/>
      <c r="V26" s="204"/>
      <c r="W26" s="204"/>
      <c r="X26" s="204"/>
      <c r="Y26" s="204"/>
      <c r="Z26" s="204"/>
      <c r="AA26" s="204"/>
      <c r="AB26" s="204"/>
      <c r="AC26" s="204"/>
      <c r="AD26" s="204"/>
      <c r="AE26" s="204"/>
    </row>
    <row r="27" spans="1:31" s="112" customFormat="1" hidden="1" x14ac:dyDescent="0.2">
      <c r="A27" s="211"/>
      <c r="B27" s="120">
        <f>SUM(D27:Q27)</f>
        <v>0</v>
      </c>
      <c r="C27" s="446"/>
      <c r="D27" s="163">
        <f t="shared" ref="D27:Q27" si="5">D28*D29</f>
        <v>0</v>
      </c>
      <c r="E27" s="163">
        <f t="shared" si="5"/>
        <v>0</v>
      </c>
      <c r="F27" s="163">
        <f t="shared" si="5"/>
        <v>0</v>
      </c>
      <c r="G27" s="163">
        <f t="shared" si="5"/>
        <v>0</v>
      </c>
      <c r="H27" s="163">
        <f t="shared" si="5"/>
        <v>0</v>
      </c>
      <c r="I27" s="163">
        <f t="shared" si="5"/>
        <v>0</v>
      </c>
      <c r="J27" s="163">
        <f t="shared" si="5"/>
        <v>0</v>
      </c>
      <c r="K27" s="163">
        <f t="shared" si="5"/>
        <v>0</v>
      </c>
      <c r="L27" s="163">
        <f t="shared" si="5"/>
        <v>0</v>
      </c>
      <c r="M27" s="163">
        <f t="shared" si="5"/>
        <v>0</v>
      </c>
      <c r="N27" s="163">
        <f t="shared" si="5"/>
        <v>0</v>
      </c>
      <c r="O27" s="163">
        <f t="shared" si="5"/>
        <v>0</v>
      </c>
      <c r="P27" s="163">
        <f t="shared" si="5"/>
        <v>0</v>
      </c>
      <c r="Q27" s="163">
        <f t="shared" si="5"/>
        <v>0</v>
      </c>
      <c r="R27" s="153"/>
      <c r="S27" s="204"/>
      <c r="T27" s="204"/>
      <c r="U27" s="204"/>
      <c r="V27" s="204"/>
      <c r="W27" s="204"/>
      <c r="X27" s="204"/>
      <c r="Y27" s="204"/>
      <c r="Z27" s="204"/>
      <c r="AA27" s="204"/>
      <c r="AB27" s="204"/>
      <c r="AC27" s="204"/>
      <c r="AD27" s="204"/>
      <c r="AE27" s="204"/>
    </row>
    <row r="28" spans="1:31" s="216" customFormat="1" ht="11.25" hidden="1" x14ac:dyDescent="0.2">
      <c r="A28" s="212"/>
      <c r="B28" s="213" t="s">
        <v>140</v>
      </c>
      <c r="C28" s="446"/>
      <c r="D28" s="214">
        <v>0</v>
      </c>
      <c r="E28" s="214">
        <v>0</v>
      </c>
      <c r="F28" s="214">
        <v>0</v>
      </c>
      <c r="G28" s="214">
        <v>0</v>
      </c>
      <c r="H28" s="214">
        <v>0</v>
      </c>
      <c r="I28" s="214">
        <v>0</v>
      </c>
      <c r="J28" s="214">
        <v>0</v>
      </c>
      <c r="K28" s="214">
        <v>0</v>
      </c>
      <c r="L28" s="214">
        <v>0</v>
      </c>
      <c r="M28" s="214">
        <v>0</v>
      </c>
      <c r="N28" s="214">
        <v>0</v>
      </c>
      <c r="O28" s="214">
        <v>0</v>
      </c>
      <c r="P28" s="214">
        <v>0</v>
      </c>
      <c r="Q28" s="214">
        <v>0</v>
      </c>
      <c r="R28" s="215"/>
      <c r="S28" s="215"/>
      <c r="T28" s="215"/>
      <c r="U28" s="215"/>
      <c r="V28" s="215"/>
      <c r="W28" s="215"/>
      <c r="X28" s="215"/>
      <c r="Y28" s="215"/>
      <c r="Z28" s="215"/>
      <c r="AA28" s="215"/>
      <c r="AB28" s="215"/>
      <c r="AC28" s="215"/>
      <c r="AD28" s="215"/>
      <c r="AE28" s="215"/>
    </row>
    <row r="29" spans="1:31" s="216" customFormat="1" ht="11.25" hidden="1" x14ac:dyDescent="0.2">
      <c r="A29" s="212"/>
      <c r="B29" s="213" t="s">
        <v>140</v>
      </c>
      <c r="C29" s="446"/>
      <c r="D29" s="214">
        <v>0</v>
      </c>
      <c r="E29" s="214">
        <v>0</v>
      </c>
      <c r="F29" s="214">
        <v>0</v>
      </c>
      <c r="G29" s="214">
        <v>0</v>
      </c>
      <c r="H29" s="214">
        <v>0</v>
      </c>
      <c r="I29" s="214">
        <v>0</v>
      </c>
      <c r="J29" s="214">
        <v>0</v>
      </c>
      <c r="K29" s="214">
        <v>0</v>
      </c>
      <c r="L29" s="214">
        <v>0</v>
      </c>
      <c r="M29" s="214">
        <v>0</v>
      </c>
      <c r="N29" s="214">
        <v>0</v>
      </c>
      <c r="O29" s="214">
        <v>0</v>
      </c>
      <c r="P29" s="214">
        <v>0</v>
      </c>
      <c r="Q29" s="214">
        <v>0</v>
      </c>
      <c r="R29" s="215"/>
      <c r="S29" s="215"/>
      <c r="T29" s="215"/>
      <c r="U29" s="215"/>
      <c r="V29" s="215"/>
      <c r="W29" s="215"/>
      <c r="X29" s="215"/>
      <c r="Y29" s="215"/>
      <c r="Z29" s="215"/>
      <c r="AA29" s="215"/>
      <c r="AB29" s="215"/>
      <c r="AC29" s="215"/>
      <c r="AD29" s="215"/>
      <c r="AE29" s="215"/>
    </row>
    <row r="30" spans="1:31" s="112" customFormat="1" x14ac:dyDescent="0.2">
      <c r="A30" s="211" t="s">
        <v>147</v>
      </c>
      <c r="B30" s="120">
        <f>SUM(D30:Q30)</f>
        <v>0</v>
      </c>
      <c r="C30" s="446"/>
      <c r="D30" s="214">
        <v>0</v>
      </c>
      <c r="E30" s="214">
        <v>0</v>
      </c>
      <c r="F30" s="214">
        <v>0</v>
      </c>
      <c r="G30" s="214">
        <v>0</v>
      </c>
      <c r="H30" s="214">
        <v>0</v>
      </c>
      <c r="I30" s="214">
        <v>0</v>
      </c>
      <c r="J30" s="214">
        <v>0</v>
      </c>
      <c r="K30" s="214">
        <v>0</v>
      </c>
      <c r="L30" s="214">
        <v>0</v>
      </c>
      <c r="M30" s="214">
        <v>0</v>
      </c>
      <c r="N30" s="214">
        <v>0</v>
      </c>
      <c r="O30" s="214">
        <v>0</v>
      </c>
      <c r="P30" s="214">
        <v>0</v>
      </c>
      <c r="Q30" s="214">
        <v>0</v>
      </c>
      <c r="R30" s="153"/>
      <c r="S30" s="204"/>
      <c r="T30" s="204"/>
      <c r="U30" s="204"/>
      <c r="V30" s="204"/>
      <c r="W30" s="204"/>
      <c r="X30" s="204"/>
      <c r="Y30" s="204"/>
      <c r="Z30" s="204"/>
      <c r="AA30" s="204"/>
      <c r="AB30" s="204"/>
      <c r="AC30" s="204"/>
      <c r="AD30" s="204"/>
      <c r="AE30" s="204"/>
    </row>
    <row r="31" spans="1:31" s="112" customFormat="1" ht="31.15" customHeight="1" x14ac:dyDescent="0.2">
      <c r="A31" s="219" t="s">
        <v>354</v>
      </c>
      <c r="B31" s="120">
        <f t="shared" ref="B31:B32" si="6">SUM(D31:Q31)</f>
        <v>0</v>
      </c>
      <c r="C31" s="446"/>
      <c r="D31" s="214">
        <v>0</v>
      </c>
      <c r="E31" s="214">
        <v>0</v>
      </c>
      <c r="F31" s="214">
        <v>0</v>
      </c>
      <c r="G31" s="214">
        <v>0</v>
      </c>
      <c r="H31" s="214">
        <v>0</v>
      </c>
      <c r="I31" s="214">
        <v>0</v>
      </c>
      <c r="J31" s="214">
        <v>0</v>
      </c>
      <c r="K31" s="214">
        <v>0</v>
      </c>
      <c r="L31" s="214">
        <v>0</v>
      </c>
      <c r="M31" s="214">
        <v>0</v>
      </c>
      <c r="N31" s="214">
        <v>0</v>
      </c>
      <c r="O31" s="214">
        <v>0</v>
      </c>
      <c r="P31" s="214">
        <v>0</v>
      </c>
      <c r="Q31" s="214">
        <v>0</v>
      </c>
      <c r="R31" s="220"/>
      <c r="S31" s="204"/>
      <c r="T31" s="204"/>
      <c r="U31" s="204"/>
      <c r="V31" s="204"/>
      <c r="W31" s="204"/>
      <c r="X31" s="204"/>
      <c r="Y31" s="204"/>
      <c r="Z31" s="204"/>
      <c r="AA31" s="204"/>
      <c r="AB31" s="204"/>
      <c r="AC31" s="204"/>
      <c r="AD31" s="204"/>
      <c r="AE31" s="204"/>
    </row>
    <row r="32" spans="1:31" s="223" customFormat="1" ht="27" customHeight="1" x14ac:dyDescent="0.2">
      <c r="A32" s="221" t="s">
        <v>354</v>
      </c>
      <c r="B32" s="120">
        <f t="shared" si="6"/>
        <v>0</v>
      </c>
      <c r="C32" s="446"/>
      <c r="D32" s="214">
        <v>0</v>
      </c>
      <c r="E32" s="214">
        <v>0</v>
      </c>
      <c r="F32" s="214">
        <v>0</v>
      </c>
      <c r="G32" s="214">
        <v>0</v>
      </c>
      <c r="H32" s="214">
        <v>0</v>
      </c>
      <c r="I32" s="214">
        <v>0</v>
      </c>
      <c r="J32" s="214">
        <v>0</v>
      </c>
      <c r="K32" s="214">
        <v>0</v>
      </c>
      <c r="L32" s="214">
        <v>0</v>
      </c>
      <c r="M32" s="214">
        <v>0</v>
      </c>
      <c r="N32" s="214">
        <v>0</v>
      </c>
      <c r="O32" s="214">
        <v>0</v>
      </c>
      <c r="P32" s="214">
        <v>0</v>
      </c>
      <c r="Q32" s="214">
        <v>0</v>
      </c>
      <c r="R32" s="222"/>
      <c r="S32" s="222"/>
      <c r="T32" s="222"/>
      <c r="U32" s="222"/>
      <c r="V32" s="222"/>
      <c r="W32" s="222"/>
      <c r="X32" s="222"/>
      <c r="Y32" s="222"/>
      <c r="Z32" s="222"/>
      <c r="AA32" s="222"/>
      <c r="AB32" s="222"/>
      <c r="AC32" s="222"/>
      <c r="AD32" s="222"/>
      <c r="AE32" s="222"/>
    </row>
    <row r="33" spans="1:31" s="228" customFormat="1" ht="26.25" customHeight="1" x14ac:dyDescent="0.25">
      <c r="A33" s="224" t="s">
        <v>148</v>
      </c>
      <c r="B33" s="120">
        <f>SUM(D33:Q33)</f>
        <v>0</v>
      </c>
      <c r="C33" s="446"/>
      <c r="D33" s="225">
        <f>D8+D11+D14+D17+SUM(D20:D24)+SUM(D25:D27)+SUM(D30:D32)</f>
        <v>0</v>
      </c>
      <c r="E33" s="225">
        <f t="shared" ref="E33:Q33" si="7">E8+E11+E14+E17+SUM(E20:E24)+SUM(E25:E27)+SUM(E30:E32)</f>
        <v>0</v>
      </c>
      <c r="F33" s="225">
        <f t="shared" si="7"/>
        <v>0</v>
      </c>
      <c r="G33" s="225">
        <f t="shared" si="7"/>
        <v>0</v>
      </c>
      <c r="H33" s="225">
        <f t="shared" si="7"/>
        <v>0</v>
      </c>
      <c r="I33" s="225">
        <f t="shared" si="7"/>
        <v>0</v>
      </c>
      <c r="J33" s="225">
        <f t="shared" si="7"/>
        <v>0</v>
      </c>
      <c r="K33" s="225">
        <f t="shared" si="7"/>
        <v>0</v>
      </c>
      <c r="L33" s="225">
        <f t="shared" si="7"/>
        <v>0</v>
      </c>
      <c r="M33" s="225">
        <f t="shared" si="7"/>
        <v>0</v>
      </c>
      <c r="N33" s="225">
        <f t="shared" si="7"/>
        <v>0</v>
      </c>
      <c r="O33" s="225">
        <f t="shared" si="7"/>
        <v>0</v>
      </c>
      <c r="P33" s="225">
        <f t="shared" si="7"/>
        <v>0</v>
      </c>
      <c r="Q33" s="225">
        <f t="shared" si="7"/>
        <v>0</v>
      </c>
      <c r="R33" s="226"/>
      <c r="S33" s="227"/>
      <c r="T33" s="227"/>
      <c r="U33" s="227"/>
      <c r="V33" s="227"/>
      <c r="W33" s="227"/>
      <c r="X33" s="227"/>
      <c r="Y33" s="227"/>
      <c r="Z33" s="227"/>
      <c r="AA33" s="227"/>
      <c r="AB33" s="227"/>
      <c r="AC33" s="227"/>
      <c r="AD33" s="227"/>
      <c r="AE33" s="227"/>
    </row>
    <row r="34" spans="1:31" s="116" customFormat="1" ht="14.25" customHeight="1" x14ac:dyDescent="0.2">
      <c r="A34" s="229" t="s">
        <v>149</v>
      </c>
      <c r="B34" s="120"/>
      <c r="C34" s="446"/>
      <c r="D34" s="120"/>
      <c r="E34" s="120"/>
      <c r="F34" s="120"/>
      <c r="G34" s="120"/>
      <c r="H34" s="120"/>
      <c r="I34" s="120"/>
      <c r="J34" s="120"/>
      <c r="K34" s="120"/>
      <c r="L34" s="120"/>
      <c r="M34" s="120"/>
      <c r="N34" s="120"/>
      <c r="O34" s="120"/>
      <c r="P34" s="120"/>
      <c r="Q34" s="120"/>
      <c r="R34" s="154"/>
      <c r="S34" s="135"/>
      <c r="T34" s="135"/>
      <c r="U34" s="135"/>
      <c r="V34" s="135"/>
      <c r="W34" s="135"/>
      <c r="X34" s="135"/>
      <c r="Y34" s="135"/>
      <c r="Z34" s="135"/>
      <c r="AA34" s="135"/>
      <c r="AB34" s="135"/>
      <c r="AC34" s="135"/>
      <c r="AD34" s="135"/>
      <c r="AE34" s="135"/>
    </row>
    <row r="35" spans="1:31" s="122" customFormat="1" x14ac:dyDescent="0.2">
      <c r="A35" s="211" t="s">
        <v>150</v>
      </c>
      <c r="B35" s="120">
        <f>SUM(D35:Q35)</f>
        <v>0</v>
      </c>
      <c r="C35" s="446"/>
      <c r="D35" s="163">
        <f t="shared" ref="D35:Q35" si="8">D36*D37+D38*D39</f>
        <v>0</v>
      </c>
      <c r="E35" s="163">
        <f t="shared" si="8"/>
        <v>0</v>
      </c>
      <c r="F35" s="163">
        <f t="shared" si="8"/>
        <v>0</v>
      </c>
      <c r="G35" s="163">
        <f t="shared" si="8"/>
        <v>0</v>
      </c>
      <c r="H35" s="163">
        <f t="shared" si="8"/>
        <v>0</v>
      </c>
      <c r="I35" s="163">
        <f t="shared" si="8"/>
        <v>0</v>
      </c>
      <c r="J35" s="163">
        <f t="shared" si="8"/>
        <v>0</v>
      </c>
      <c r="K35" s="163">
        <f t="shared" si="8"/>
        <v>0</v>
      </c>
      <c r="L35" s="163">
        <f t="shared" si="8"/>
        <v>0</v>
      </c>
      <c r="M35" s="163">
        <f t="shared" si="8"/>
        <v>0</v>
      </c>
      <c r="N35" s="163">
        <f t="shared" si="8"/>
        <v>0</v>
      </c>
      <c r="O35" s="163">
        <f t="shared" si="8"/>
        <v>0</v>
      </c>
      <c r="P35" s="163">
        <f t="shared" si="8"/>
        <v>0</v>
      </c>
      <c r="Q35" s="163">
        <f t="shared" si="8"/>
        <v>0</v>
      </c>
      <c r="R35" s="153"/>
      <c r="S35" s="204"/>
      <c r="T35" s="204"/>
      <c r="U35" s="204"/>
      <c r="V35" s="204"/>
      <c r="W35" s="204"/>
      <c r="X35" s="204"/>
      <c r="Y35" s="204"/>
      <c r="Z35" s="204"/>
      <c r="AA35" s="204"/>
      <c r="AB35" s="204"/>
      <c r="AC35" s="204"/>
      <c r="AD35" s="204"/>
      <c r="AE35" s="204"/>
    </row>
    <row r="36" spans="1:31" s="216" customFormat="1" ht="11.25" x14ac:dyDescent="0.2">
      <c r="A36" s="212" t="s">
        <v>351</v>
      </c>
      <c r="B36" s="213" t="s">
        <v>140</v>
      </c>
      <c r="C36" s="446"/>
      <c r="D36" s="214">
        <v>0</v>
      </c>
      <c r="E36" s="214">
        <v>0</v>
      </c>
      <c r="F36" s="214">
        <v>0</v>
      </c>
      <c r="G36" s="214">
        <v>0</v>
      </c>
      <c r="H36" s="214">
        <v>0</v>
      </c>
      <c r="I36" s="214">
        <v>0</v>
      </c>
      <c r="J36" s="214">
        <v>0</v>
      </c>
      <c r="K36" s="214">
        <v>0</v>
      </c>
      <c r="L36" s="214">
        <v>0</v>
      </c>
      <c r="M36" s="214">
        <v>0</v>
      </c>
      <c r="N36" s="214">
        <v>0</v>
      </c>
      <c r="O36" s="214">
        <v>0</v>
      </c>
      <c r="P36" s="214">
        <v>0</v>
      </c>
      <c r="Q36" s="214">
        <v>0</v>
      </c>
      <c r="R36" s="215"/>
      <c r="S36" s="215"/>
      <c r="T36" s="215"/>
      <c r="U36" s="215"/>
      <c r="V36" s="215"/>
      <c r="W36" s="215"/>
      <c r="X36" s="215"/>
      <c r="Y36" s="215"/>
      <c r="Z36" s="215"/>
      <c r="AA36" s="215"/>
      <c r="AB36" s="215"/>
      <c r="AC36" s="215"/>
      <c r="AD36" s="215"/>
      <c r="AE36" s="215"/>
    </row>
    <row r="37" spans="1:31" s="216" customFormat="1" ht="11.25" x14ac:dyDescent="0.2">
      <c r="A37" s="212" t="s">
        <v>353</v>
      </c>
      <c r="B37" s="213" t="s">
        <v>140</v>
      </c>
      <c r="C37" s="446"/>
      <c r="D37" s="214">
        <v>0</v>
      </c>
      <c r="E37" s="214">
        <v>0</v>
      </c>
      <c r="F37" s="214">
        <v>0</v>
      </c>
      <c r="G37" s="214">
        <v>0</v>
      </c>
      <c r="H37" s="214">
        <v>0</v>
      </c>
      <c r="I37" s="214">
        <v>0</v>
      </c>
      <c r="J37" s="214">
        <v>0</v>
      </c>
      <c r="K37" s="214">
        <v>0</v>
      </c>
      <c r="L37" s="214">
        <v>0</v>
      </c>
      <c r="M37" s="214">
        <v>0</v>
      </c>
      <c r="N37" s="214">
        <v>0</v>
      </c>
      <c r="O37" s="214">
        <v>0</v>
      </c>
      <c r="P37" s="214">
        <v>0</v>
      </c>
      <c r="Q37" s="214">
        <v>0</v>
      </c>
      <c r="R37" s="215"/>
      <c r="S37" s="215"/>
      <c r="T37" s="215"/>
      <c r="U37" s="215"/>
      <c r="V37" s="215"/>
      <c r="W37" s="215"/>
      <c r="X37" s="215"/>
      <c r="Y37" s="215"/>
      <c r="Z37" s="215"/>
      <c r="AA37" s="215"/>
      <c r="AB37" s="215"/>
      <c r="AC37" s="215"/>
      <c r="AD37" s="215"/>
      <c r="AE37" s="215"/>
    </row>
    <row r="38" spans="1:31" s="216" customFormat="1" ht="11.25" x14ac:dyDescent="0.2">
      <c r="A38" s="212" t="s">
        <v>352</v>
      </c>
      <c r="B38" s="213" t="s">
        <v>140</v>
      </c>
      <c r="C38" s="446"/>
      <c r="D38" s="214">
        <v>0</v>
      </c>
      <c r="E38" s="214">
        <v>0</v>
      </c>
      <c r="F38" s="214">
        <v>0</v>
      </c>
      <c r="G38" s="214">
        <v>0</v>
      </c>
      <c r="H38" s="214">
        <v>0</v>
      </c>
      <c r="I38" s="214">
        <v>0</v>
      </c>
      <c r="J38" s="214">
        <v>0</v>
      </c>
      <c r="K38" s="214">
        <v>0</v>
      </c>
      <c r="L38" s="214">
        <v>0</v>
      </c>
      <c r="M38" s="214">
        <v>0</v>
      </c>
      <c r="N38" s="214">
        <v>0</v>
      </c>
      <c r="O38" s="214">
        <v>0</v>
      </c>
      <c r="P38" s="214">
        <v>0</v>
      </c>
      <c r="Q38" s="214">
        <v>0</v>
      </c>
      <c r="R38" s="215"/>
      <c r="S38" s="215"/>
      <c r="T38" s="215"/>
      <c r="U38" s="215"/>
      <c r="V38" s="215"/>
      <c r="W38" s="215"/>
      <c r="X38" s="215"/>
      <c r="Y38" s="215"/>
      <c r="Z38" s="215"/>
      <c r="AA38" s="215"/>
      <c r="AB38" s="215"/>
      <c r="AC38" s="215"/>
      <c r="AD38" s="215"/>
      <c r="AE38" s="215"/>
    </row>
    <row r="39" spans="1:31" s="216" customFormat="1" ht="11.25" x14ac:dyDescent="0.2">
      <c r="A39" s="212" t="s">
        <v>353</v>
      </c>
      <c r="B39" s="213" t="s">
        <v>140</v>
      </c>
      <c r="C39" s="446"/>
      <c r="D39" s="214">
        <v>0</v>
      </c>
      <c r="E39" s="214">
        <v>0</v>
      </c>
      <c r="F39" s="214">
        <v>0</v>
      </c>
      <c r="G39" s="214">
        <v>0</v>
      </c>
      <c r="H39" s="214">
        <v>0</v>
      </c>
      <c r="I39" s="214">
        <v>0</v>
      </c>
      <c r="J39" s="214">
        <v>0</v>
      </c>
      <c r="K39" s="214">
        <v>0</v>
      </c>
      <c r="L39" s="214">
        <v>0</v>
      </c>
      <c r="M39" s="214">
        <v>0</v>
      </c>
      <c r="N39" s="214">
        <v>0</v>
      </c>
      <c r="O39" s="214">
        <v>0</v>
      </c>
      <c r="P39" s="214">
        <v>0</v>
      </c>
      <c r="Q39" s="214">
        <v>0</v>
      </c>
      <c r="R39" s="215"/>
      <c r="S39" s="215"/>
      <c r="T39" s="215"/>
      <c r="U39" s="215"/>
      <c r="V39" s="215"/>
      <c r="W39" s="215"/>
      <c r="X39" s="215"/>
      <c r="Y39" s="215"/>
      <c r="Z39" s="215"/>
      <c r="AA39" s="215"/>
      <c r="AB39" s="215"/>
      <c r="AC39" s="215"/>
      <c r="AD39" s="215"/>
      <c r="AE39" s="215"/>
    </row>
    <row r="40" spans="1:31" s="122" customFormat="1" x14ac:dyDescent="0.2">
      <c r="A40" s="211" t="s">
        <v>345</v>
      </c>
      <c r="B40" s="120">
        <f>SUM(D40:Q40)</f>
        <v>0</v>
      </c>
      <c r="C40" s="446"/>
      <c r="D40" s="163">
        <f t="shared" ref="D40:Q40" si="9">D41*D42</f>
        <v>0</v>
      </c>
      <c r="E40" s="163">
        <f t="shared" si="9"/>
        <v>0</v>
      </c>
      <c r="F40" s="163">
        <f t="shared" si="9"/>
        <v>0</v>
      </c>
      <c r="G40" s="163">
        <f t="shared" si="9"/>
        <v>0</v>
      </c>
      <c r="H40" s="163">
        <f t="shared" si="9"/>
        <v>0</v>
      </c>
      <c r="I40" s="163">
        <f t="shared" si="9"/>
        <v>0</v>
      </c>
      <c r="J40" s="163">
        <f t="shared" si="9"/>
        <v>0</v>
      </c>
      <c r="K40" s="163">
        <f t="shared" si="9"/>
        <v>0</v>
      </c>
      <c r="L40" s="163">
        <f t="shared" si="9"/>
        <v>0</v>
      </c>
      <c r="M40" s="163">
        <f t="shared" si="9"/>
        <v>0</v>
      </c>
      <c r="N40" s="163">
        <f t="shared" si="9"/>
        <v>0</v>
      </c>
      <c r="O40" s="163">
        <f t="shared" si="9"/>
        <v>0</v>
      </c>
      <c r="P40" s="163">
        <f t="shared" si="9"/>
        <v>0</v>
      </c>
      <c r="Q40" s="163">
        <f t="shared" si="9"/>
        <v>0</v>
      </c>
      <c r="R40" s="153"/>
      <c r="S40" s="204"/>
      <c r="T40" s="204"/>
      <c r="U40" s="204"/>
      <c r="V40" s="204"/>
      <c r="W40" s="204"/>
      <c r="X40" s="204"/>
      <c r="Y40" s="204"/>
      <c r="Z40" s="204"/>
      <c r="AA40" s="204"/>
      <c r="AB40" s="204"/>
      <c r="AC40" s="204"/>
      <c r="AD40" s="204"/>
      <c r="AE40" s="204"/>
    </row>
    <row r="41" spans="1:31" s="216" customFormat="1" ht="11.25" x14ac:dyDescent="0.2">
      <c r="A41" s="212" t="s">
        <v>346</v>
      </c>
      <c r="B41" s="213" t="s">
        <v>140</v>
      </c>
      <c r="C41" s="446"/>
      <c r="D41" s="214">
        <v>0</v>
      </c>
      <c r="E41" s="214">
        <v>0</v>
      </c>
      <c r="F41" s="214">
        <v>0</v>
      </c>
      <c r="G41" s="214">
        <v>0</v>
      </c>
      <c r="H41" s="214">
        <v>0</v>
      </c>
      <c r="I41" s="214">
        <v>0</v>
      </c>
      <c r="J41" s="214">
        <v>0</v>
      </c>
      <c r="K41" s="214">
        <v>0</v>
      </c>
      <c r="L41" s="214">
        <v>0</v>
      </c>
      <c r="M41" s="214">
        <v>0</v>
      </c>
      <c r="N41" s="214">
        <v>0</v>
      </c>
      <c r="O41" s="214">
        <v>0</v>
      </c>
      <c r="P41" s="214">
        <v>0</v>
      </c>
      <c r="Q41" s="214">
        <v>0</v>
      </c>
      <c r="R41" s="215"/>
      <c r="S41" s="215"/>
      <c r="T41" s="215"/>
      <c r="U41" s="215"/>
      <c r="V41" s="215"/>
      <c r="W41" s="215"/>
      <c r="X41" s="215"/>
      <c r="Y41" s="215"/>
      <c r="Z41" s="215"/>
      <c r="AA41" s="215"/>
      <c r="AB41" s="215"/>
      <c r="AC41" s="215"/>
      <c r="AD41" s="215"/>
      <c r="AE41" s="215"/>
    </row>
    <row r="42" spans="1:31" s="216" customFormat="1" ht="11.25" x14ac:dyDescent="0.2">
      <c r="A42" s="212" t="s">
        <v>151</v>
      </c>
      <c r="B42" s="213" t="s">
        <v>140</v>
      </c>
      <c r="C42" s="446"/>
      <c r="D42" s="214">
        <v>0</v>
      </c>
      <c r="E42" s="214">
        <v>0</v>
      </c>
      <c r="F42" s="214">
        <v>0</v>
      </c>
      <c r="G42" s="214">
        <v>0</v>
      </c>
      <c r="H42" s="214">
        <v>0</v>
      </c>
      <c r="I42" s="214">
        <v>0</v>
      </c>
      <c r="J42" s="214">
        <v>0</v>
      </c>
      <c r="K42" s="214">
        <v>0</v>
      </c>
      <c r="L42" s="214">
        <v>0</v>
      </c>
      <c r="M42" s="214">
        <v>0</v>
      </c>
      <c r="N42" s="214">
        <v>0</v>
      </c>
      <c r="O42" s="214">
        <v>0</v>
      </c>
      <c r="P42" s="214">
        <v>0</v>
      </c>
      <c r="Q42" s="214">
        <v>0</v>
      </c>
      <c r="R42" s="215"/>
      <c r="S42" s="215"/>
      <c r="T42" s="215"/>
      <c r="U42" s="215"/>
      <c r="V42" s="215"/>
      <c r="W42" s="215"/>
      <c r="X42" s="215"/>
      <c r="Y42" s="215"/>
      <c r="Z42" s="215"/>
      <c r="AA42" s="215"/>
      <c r="AB42" s="215"/>
      <c r="AC42" s="215"/>
      <c r="AD42" s="215"/>
      <c r="AE42" s="215"/>
    </row>
    <row r="43" spans="1:31" s="122" customFormat="1" ht="25.5" x14ac:dyDescent="0.2">
      <c r="A43" s="211" t="s">
        <v>152</v>
      </c>
      <c r="B43" s="120">
        <f>SUM(D43:Q43)</f>
        <v>0</v>
      </c>
      <c r="C43" s="446"/>
      <c r="D43" s="214">
        <v>0</v>
      </c>
      <c r="E43" s="214">
        <v>0</v>
      </c>
      <c r="F43" s="214">
        <v>0</v>
      </c>
      <c r="G43" s="214">
        <v>0</v>
      </c>
      <c r="H43" s="214">
        <v>0</v>
      </c>
      <c r="I43" s="214">
        <v>0</v>
      </c>
      <c r="J43" s="214">
        <v>0</v>
      </c>
      <c r="K43" s="214">
        <v>0</v>
      </c>
      <c r="L43" s="214">
        <v>0</v>
      </c>
      <c r="M43" s="214">
        <v>0</v>
      </c>
      <c r="N43" s="214">
        <v>0</v>
      </c>
      <c r="O43" s="214">
        <v>0</v>
      </c>
      <c r="P43" s="214">
        <v>0</v>
      </c>
      <c r="Q43" s="214">
        <v>0</v>
      </c>
      <c r="R43" s="153"/>
      <c r="S43" s="204"/>
      <c r="T43" s="204"/>
      <c r="U43" s="204"/>
      <c r="V43" s="204"/>
      <c r="W43" s="204"/>
      <c r="X43" s="204"/>
      <c r="Y43" s="204"/>
      <c r="Z43" s="204"/>
      <c r="AA43" s="204"/>
      <c r="AB43" s="204"/>
      <c r="AC43" s="204"/>
      <c r="AD43" s="204"/>
      <c r="AE43" s="204"/>
    </row>
    <row r="44" spans="1:31" s="122" customFormat="1" hidden="1" x14ac:dyDescent="0.2">
      <c r="A44" s="211"/>
      <c r="B44" s="120">
        <f>SUM(D44:Q44)</f>
        <v>0</v>
      </c>
      <c r="C44" s="446"/>
      <c r="D44" s="163">
        <f t="shared" ref="D44:Q44" si="10">D45*D46</f>
        <v>0</v>
      </c>
      <c r="E44" s="163">
        <f t="shared" si="10"/>
        <v>0</v>
      </c>
      <c r="F44" s="163">
        <f t="shared" si="10"/>
        <v>0</v>
      </c>
      <c r="G44" s="163">
        <f t="shared" si="10"/>
        <v>0</v>
      </c>
      <c r="H44" s="163">
        <f t="shared" si="10"/>
        <v>0</v>
      </c>
      <c r="I44" s="163">
        <f t="shared" si="10"/>
        <v>0</v>
      </c>
      <c r="J44" s="163">
        <f t="shared" si="10"/>
        <v>0</v>
      </c>
      <c r="K44" s="163">
        <f t="shared" si="10"/>
        <v>0</v>
      </c>
      <c r="L44" s="163">
        <f t="shared" si="10"/>
        <v>0</v>
      </c>
      <c r="M44" s="163">
        <f t="shared" si="10"/>
        <v>0</v>
      </c>
      <c r="N44" s="163">
        <f t="shared" si="10"/>
        <v>0</v>
      </c>
      <c r="O44" s="163">
        <f t="shared" si="10"/>
        <v>0</v>
      </c>
      <c r="P44" s="163">
        <f t="shared" si="10"/>
        <v>0</v>
      </c>
      <c r="Q44" s="163">
        <f t="shared" si="10"/>
        <v>0</v>
      </c>
      <c r="R44" s="153"/>
      <c r="S44" s="204"/>
      <c r="T44" s="204"/>
      <c r="U44" s="204"/>
      <c r="V44" s="204"/>
      <c r="W44" s="204"/>
      <c r="X44" s="204"/>
      <c r="Y44" s="204"/>
      <c r="Z44" s="204"/>
      <c r="AA44" s="204"/>
      <c r="AB44" s="204"/>
      <c r="AC44" s="204"/>
      <c r="AD44" s="204"/>
      <c r="AE44" s="204"/>
    </row>
    <row r="45" spans="1:31" s="216" customFormat="1" ht="11.25" hidden="1" x14ac:dyDescent="0.2">
      <c r="A45" s="212"/>
      <c r="B45" s="213" t="s">
        <v>140</v>
      </c>
      <c r="C45" s="446"/>
      <c r="D45" s="214">
        <v>0</v>
      </c>
      <c r="E45" s="214">
        <v>0</v>
      </c>
      <c r="F45" s="214">
        <v>0</v>
      </c>
      <c r="G45" s="214">
        <v>0</v>
      </c>
      <c r="H45" s="214">
        <v>0</v>
      </c>
      <c r="I45" s="214">
        <v>0</v>
      </c>
      <c r="J45" s="214">
        <v>0</v>
      </c>
      <c r="K45" s="214">
        <v>0</v>
      </c>
      <c r="L45" s="214">
        <v>0</v>
      </c>
      <c r="M45" s="214">
        <v>0</v>
      </c>
      <c r="N45" s="214">
        <v>0</v>
      </c>
      <c r="O45" s="214">
        <v>0</v>
      </c>
      <c r="P45" s="214">
        <v>0</v>
      </c>
      <c r="Q45" s="214">
        <v>0</v>
      </c>
      <c r="R45" s="215"/>
      <c r="S45" s="215"/>
      <c r="T45" s="215"/>
      <c r="U45" s="215"/>
      <c r="V45" s="215"/>
      <c r="W45" s="215"/>
      <c r="X45" s="215"/>
      <c r="Y45" s="215"/>
      <c r="Z45" s="215"/>
      <c r="AA45" s="215"/>
      <c r="AB45" s="215"/>
      <c r="AC45" s="215"/>
      <c r="AD45" s="215"/>
      <c r="AE45" s="215"/>
    </row>
    <row r="46" spans="1:31" s="216" customFormat="1" ht="11.25" hidden="1" x14ac:dyDescent="0.2">
      <c r="A46" s="212"/>
      <c r="B46" s="213" t="s">
        <v>140</v>
      </c>
      <c r="C46" s="446"/>
      <c r="D46" s="214">
        <v>0</v>
      </c>
      <c r="E46" s="214">
        <v>0</v>
      </c>
      <c r="F46" s="214">
        <v>0</v>
      </c>
      <c r="G46" s="214">
        <v>0</v>
      </c>
      <c r="H46" s="214">
        <v>0</v>
      </c>
      <c r="I46" s="214">
        <v>0</v>
      </c>
      <c r="J46" s="214">
        <v>0</v>
      </c>
      <c r="K46" s="214">
        <v>0</v>
      </c>
      <c r="L46" s="214">
        <v>0</v>
      </c>
      <c r="M46" s="214">
        <v>0</v>
      </c>
      <c r="N46" s="214">
        <v>0</v>
      </c>
      <c r="O46" s="214">
        <v>0</v>
      </c>
      <c r="P46" s="214">
        <v>0</v>
      </c>
      <c r="Q46" s="214">
        <v>0</v>
      </c>
      <c r="R46" s="215"/>
      <c r="S46" s="215"/>
      <c r="T46" s="215"/>
      <c r="U46" s="215"/>
      <c r="V46" s="215"/>
      <c r="W46" s="215"/>
      <c r="X46" s="215"/>
      <c r="Y46" s="215"/>
      <c r="Z46" s="215"/>
      <c r="AA46" s="215"/>
      <c r="AB46" s="215"/>
      <c r="AC46" s="215"/>
      <c r="AD46" s="215"/>
      <c r="AE46" s="215"/>
    </row>
    <row r="47" spans="1:31" s="122" customFormat="1" hidden="1" x14ac:dyDescent="0.2">
      <c r="A47" s="211"/>
      <c r="B47" s="120">
        <f>SUM(D47:Q47)</f>
        <v>0</v>
      </c>
      <c r="C47" s="446"/>
      <c r="D47" s="163">
        <f t="shared" ref="D47:Q47" si="11">D48*D49</f>
        <v>0</v>
      </c>
      <c r="E47" s="163">
        <f t="shared" si="11"/>
        <v>0</v>
      </c>
      <c r="F47" s="163">
        <f t="shared" si="11"/>
        <v>0</v>
      </c>
      <c r="G47" s="163">
        <f t="shared" si="11"/>
        <v>0</v>
      </c>
      <c r="H47" s="163">
        <f t="shared" si="11"/>
        <v>0</v>
      </c>
      <c r="I47" s="163">
        <f t="shared" si="11"/>
        <v>0</v>
      </c>
      <c r="J47" s="163">
        <f t="shared" si="11"/>
        <v>0</v>
      </c>
      <c r="K47" s="163">
        <f t="shared" si="11"/>
        <v>0</v>
      </c>
      <c r="L47" s="163">
        <f t="shared" si="11"/>
        <v>0</v>
      </c>
      <c r="M47" s="163">
        <f t="shared" si="11"/>
        <v>0</v>
      </c>
      <c r="N47" s="163">
        <f t="shared" si="11"/>
        <v>0</v>
      </c>
      <c r="O47" s="163">
        <f t="shared" si="11"/>
        <v>0</v>
      </c>
      <c r="P47" s="163">
        <f t="shared" si="11"/>
        <v>0</v>
      </c>
      <c r="Q47" s="163">
        <f t="shared" si="11"/>
        <v>0</v>
      </c>
      <c r="R47" s="153"/>
      <c r="S47" s="204"/>
      <c r="T47" s="204"/>
      <c r="U47" s="204"/>
      <c r="V47" s="204"/>
      <c r="W47" s="204"/>
      <c r="X47" s="204"/>
      <c r="Y47" s="204"/>
      <c r="Z47" s="204"/>
      <c r="AA47" s="204"/>
      <c r="AB47" s="204"/>
      <c r="AC47" s="204"/>
      <c r="AD47" s="204"/>
      <c r="AE47" s="204"/>
    </row>
    <row r="48" spans="1:31" s="216" customFormat="1" ht="11.25" hidden="1" x14ac:dyDescent="0.2">
      <c r="A48" s="212"/>
      <c r="B48" s="213" t="s">
        <v>140</v>
      </c>
      <c r="C48" s="446"/>
      <c r="D48" s="214">
        <v>0</v>
      </c>
      <c r="E48" s="214">
        <v>0</v>
      </c>
      <c r="F48" s="214">
        <v>0</v>
      </c>
      <c r="G48" s="214">
        <v>0</v>
      </c>
      <c r="H48" s="214">
        <v>0</v>
      </c>
      <c r="I48" s="214">
        <v>0</v>
      </c>
      <c r="J48" s="214">
        <v>0</v>
      </c>
      <c r="K48" s="214">
        <v>0</v>
      </c>
      <c r="L48" s="214">
        <v>0</v>
      </c>
      <c r="M48" s="214">
        <v>0</v>
      </c>
      <c r="N48" s="214">
        <v>0</v>
      </c>
      <c r="O48" s="214">
        <v>0</v>
      </c>
      <c r="P48" s="214">
        <v>0</v>
      </c>
      <c r="Q48" s="214">
        <v>0</v>
      </c>
      <c r="R48" s="215"/>
      <c r="S48" s="215"/>
      <c r="T48" s="215"/>
      <c r="U48" s="215"/>
      <c r="V48" s="215"/>
      <c r="W48" s="215"/>
      <c r="X48" s="215"/>
      <c r="Y48" s="215"/>
      <c r="Z48" s="215"/>
      <c r="AA48" s="215"/>
      <c r="AB48" s="215"/>
      <c r="AC48" s="215"/>
      <c r="AD48" s="215"/>
      <c r="AE48" s="215"/>
    </row>
    <row r="49" spans="1:31" s="216" customFormat="1" ht="11.25" hidden="1" x14ac:dyDescent="0.2">
      <c r="A49" s="212"/>
      <c r="B49" s="213" t="s">
        <v>140</v>
      </c>
      <c r="C49" s="446"/>
      <c r="D49" s="214">
        <v>0</v>
      </c>
      <c r="E49" s="214">
        <v>0</v>
      </c>
      <c r="F49" s="214">
        <v>0</v>
      </c>
      <c r="G49" s="214">
        <v>0</v>
      </c>
      <c r="H49" s="214">
        <v>0</v>
      </c>
      <c r="I49" s="214">
        <v>0</v>
      </c>
      <c r="J49" s="214">
        <v>0</v>
      </c>
      <c r="K49" s="214">
        <v>0</v>
      </c>
      <c r="L49" s="214">
        <v>0</v>
      </c>
      <c r="M49" s="214">
        <v>0</v>
      </c>
      <c r="N49" s="214">
        <v>0</v>
      </c>
      <c r="O49" s="214">
        <v>0</v>
      </c>
      <c r="P49" s="214">
        <v>0</v>
      </c>
      <c r="Q49" s="214">
        <v>0</v>
      </c>
      <c r="R49" s="215"/>
      <c r="S49" s="215"/>
      <c r="T49" s="215"/>
      <c r="U49" s="215"/>
      <c r="V49" s="215"/>
      <c r="W49" s="215"/>
      <c r="X49" s="215"/>
      <c r="Y49" s="215"/>
      <c r="Z49" s="215"/>
      <c r="AA49" s="215"/>
      <c r="AB49" s="215"/>
      <c r="AC49" s="215"/>
      <c r="AD49" s="215"/>
      <c r="AE49" s="215"/>
    </row>
    <row r="50" spans="1:31" s="122" customFormat="1" x14ac:dyDescent="0.2">
      <c r="A50" s="211" t="s">
        <v>155</v>
      </c>
      <c r="B50" s="120">
        <f>SUM(D50:Q50)</f>
        <v>0</v>
      </c>
      <c r="C50" s="446"/>
      <c r="D50" s="163">
        <f t="shared" ref="D50:Q50" si="12">D51*D52</f>
        <v>0</v>
      </c>
      <c r="E50" s="163">
        <f t="shared" si="12"/>
        <v>0</v>
      </c>
      <c r="F50" s="163">
        <f t="shared" si="12"/>
        <v>0</v>
      </c>
      <c r="G50" s="163">
        <f t="shared" si="12"/>
        <v>0</v>
      </c>
      <c r="H50" s="163">
        <f t="shared" si="12"/>
        <v>0</v>
      </c>
      <c r="I50" s="163">
        <f t="shared" si="12"/>
        <v>0</v>
      </c>
      <c r="J50" s="163">
        <f t="shared" si="12"/>
        <v>0</v>
      </c>
      <c r="K50" s="163">
        <f t="shared" si="12"/>
        <v>0</v>
      </c>
      <c r="L50" s="163">
        <f t="shared" si="12"/>
        <v>0</v>
      </c>
      <c r="M50" s="163">
        <f t="shared" si="12"/>
        <v>0</v>
      </c>
      <c r="N50" s="163">
        <f t="shared" si="12"/>
        <v>0</v>
      </c>
      <c r="O50" s="163">
        <f t="shared" si="12"/>
        <v>0</v>
      </c>
      <c r="P50" s="163">
        <f t="shared" si="12"/>
        <v>0</v>
      </c>
      <c r="Q50" s="163">
        <f t="shared" si="12"/>
        <v>0</v>
      </c>
      <c r="R50" s="153"/>
      <c r="S50" s="204"/>
      <c r="T50" s="204"/>
      <c r="U50" s="204"/>
      <c r="V50" s="204"/>
      <c r="W50" s="204"/>
      <c r="X50" s="204"/>
      <c r="Y50" s="204"/>
      <c r="Z50" s="204"/>
      <c r="AA50" s="204"/>
      <c r="AB50" s="204"/>
      <c r="AC50" s="204"/>
      <c r="AD50" s="204"/>
      <c r="AE50" s="204"/>
    </row>
    <row r="51" spans="1:31" s="216" customFormat="1" ht="11.25" x14ac:dyDescent="0.2">
      <c r="A51" s="212" t="s">
        <v>153</v>
      </c>
      <c r="B51" s="213" t="s">
        <v>140</v>
      </c>
      <c r="C51" s="446"/>
      <c r="D51" s="214">
        <v>0</v>
      </c>
      <c r="E51" s="214">
        <v>0</v>
      </c>
      <c r="F51" s="214">
        <v>0</v>
      </c>
      <c r="G51" s="214">
        <v>0</v>
      </c>
      <c r="H51" s="214">
        <v>0</v>
      </c>
      <c r="I51" s="214">
        <v>0</v>
      </c>
      <c r="J51" s="214">
        <v>0</v>
      </c>
      <c r="K51" s="214">
        <v>0</v>
      </c>
      <c r="L51" s="214">
        <v>0</v>
      </c>
      <c r="M51" s="214">
        <v>0</v>
      </c>
      <c r="N51" s="214">
        <v>0</v>
      </c>
      <c r="O51" s="214">
        <v>0</v>
      </c>
      <c r="P51" s="214">
        <v>0</v>
      </c>
      <c r="Q51" s="214">
        <v>0</v>
      </c>
      <c r="R51" s="215"/>
      <c r="S51" s="215"/>
      <c r="T51" s="215"/>
      <c r="U51" s="215"/>
      <c r="V51" s="215"/>
      <c r="W51" s="215"/>
      <c r="X51" s="215"/>
      <c r="Y51" s="215"/>
      <c r="Z51" s="215"/>
      <c r="AA51" s="215"/>
      <c r="AB51" s="215"/>
      <c r="AC51" s="215"/>
      <c r="AD51" s="215"/>
      <c r="AE51" s="215"/>
    </row>
    <row r="52" spans="1:31" s="216" customFormat="1" ht="11.25" x14ac:dyDescent="0.2">
      <c r="A52" s="212" t="s">
        <v>154</v>
      </c>
      <c r="B52" s="213" t="s">
        <v>140</v>
      </c>
      <c r="C52" s="446"/>
      <c r="D52" s="214">
        <v>0</v>
      </c>
      <c r="E52" s="214">
        <v>0</v>
      </c>
      <c r="F52" s="214">
        <v>0</v>
      </c>
      <c r="G52" s="214">
        <v>0</v>
      </c>
      <c r="H52" s="214">
        <v>0</v>
      </c>
      <c r="I52" s="214">
        <v>0</v>
      </c>
      <c r="J52" s="214">
        <v>0</v>
      </c>
      <c r="K52" s="214">
        <v>0</v>
      </c>
      <c r="L52" s="214">
        <v>0</v>
      </c>
      <c r="M52" s="214">
        <v>0</v>
      </c>
      <c r="N52" s="214">
        <v>0</v>
      </c>
      <c r="O52" s="214">
        <v>0</v>
      </c>
      <c r="P52" s="214">
        <v>0</v>
      </c>
      <c r="Q52" s="214">
        <v>0</v>
      </c>
      <c r="R52" s="215"/>
      <c r="S52" s="215"/>
      <c r="T52" s="215"/>
      <c r="U52" s="215"/>
      <c r="V52" s="215"/>
      <c r="W52" s="215"/>
      <c r="X52" s="215"/>
      <c r="Y52" s="215"/>
      <c r="Z52" s="215"/>
      <c r="AA52" s="215"/>
      <c r="AB52" s="215"/>
      <c r="AC52" s="215"/>
      <c r="AD52" s="215"/>
      <c r="AE52" s="215"/>
    </row>
    <row r="53" spans="1:31" s="122" customFormat="1" x14ac:dyDescent="0.2">
      <c r="A53" s="211" t="s">
        <v>156</v>
      </c>
      <c r="B53" s="120">
        <f>SUM(D53:Q53)</f>
        <v>0</v>
      </c>
      <c r="C53" s="446"/>
      <c r="D53" s="163">
        <f t="shared" ref="D53:Q53" si="13">D54*D55</f>
        <v>0</v>
      </c>
      <c r="E53" s="163">
        <f t="shared" si="13"/>
        <v>0</v>
      </c>
      <c r="F53" s="163">
        <f t="shared" si="13"/>
        <v>0</v>
      </c>
      <c r="G53" s="163">
        <f t="shared" si="13"/>
        <v>0</v>
      </c>
      <c r="H53" s="163">
        <f t="shared" si="13"/>
        <v>0</v>
      </c>
      <c r="I53" s="163">
        <f t="shared" si="13"/>
        <v>0</v>
      </c>
      <c r="J53" s="163">
        <f t="shared" si="13"/>
        <v>0</v>
      </c>
      <c r="K53" s="163">
        <f t="shared" si="13"/>
        <v>0</v>
      </c>
      <c r="L53" s="163">
        <f t="shared" si="13"/>
        <v>0</v>
      </c>
      <c r="M53" s="163">
        <f t="shared" si="13"/>
        <v>0</v>
      </c>
      <c r="N53" s="163">
        <f t="shared" si="13"/>
        <v>0</v>
      </c>
      <c r="O53" s="163">
        <f t="shared" si="13"/>
        <v>0</v>
      </c>
      <c r="P53" s="163">
        <f t="shared" si="13"/>
        <v>0</v>
      </c>
      <c r="Q53" s="163">
        <f t="shared" si="13"/>
        <v>0</v>
      </c>
      <c r="R53" s="153"/>
      <c r="S53" s="204"/>
      <c r="T53" s="204"/>
      <c r="U53" s="204"/>
      <c r="V53" s="204"/>
      <c r="W53" s="204"/>
      <c r="X53" s="204"/>
      <c r="Y53" s="204"/>
      <c r="Z53" s="204"/>
      <c r="AA53" s="204"/>
      <c r="AB53" s="204"/>
      <c r="AC53" s="204"/>
      <c r="AD53" s="204"/>
      <c r="AE53" s="204"/>
    </row>
    <row r="54" spans="1:31" s="216" customFormat="1" ht="11.25" x14ac:dyDescent="0.2">
      <c r="A54" s="212" t="s">
        <v>153</v>
      </c>
      <c r="B54" s="213" t="s">
        <v>140</v>
      </c>
      <c r="C54" s="446"/>
      <c r="D54" s="214">
        <v>0</v>
      </c>
      <c r="E54" s="214">
        <v>0</v>
      </c>
      <c r="F54" s="214">
        <v>0</v>
      </c>
      <c r="G54" s="214">
        <v>0</v>
      </c>
      <c r="H54" s="214">
        <v>0</v>
      </c>
      <c r="I54" s="214">
        <v>0</v>
      </c>
      <c r="J54" s="214">
        <v>0</v>
      </c>
      <c r="K54" s="214">
        <v>0</v>
      </c>
      <c r="L54" s="214">
        <v>0</v>
      </c>
      <c r="M54" s="214">
        <v>0</v>
      </c>
      <c r="N54" s="214">
        <v>0</v>
      </c>
      <c r="O54" s="214">
        <v>0</v>
      </c>
      <c r="P54" s="214">
        <v>0</v>
      </c>
      <c r="Q54" s="214">
        <v>0</v>
      </c>
      <c r="R54" s="215"/>
      <c r="S54" s="215"/>
      <c r="T54" s="215"/>
      <c r="U54" s="215"/>
      <c r="V54" s="215"/>
      <c r="W54" s="215"/>
      <c r="X54" s="215"/>
      <c r="Y54" s="215"/>
      <c r="Z54" s="215"/>
      <c r="AA54" s="215"/>
      <c r="AB54" s="215"/>
      <c r="AC54" s="215"/>
      <c r="AD54" s="215"/>
      <c r="AE54" s="215"/>
    </row>
    <row r="55" spans="1:31" s="216" customFormat="1" ht="11.25" x14ac:dyDescent="0.2">
      <c r="A55" s="212" t="s">
        <v>154</v>
      </c>
      <c r="B55" s="213" t="s">
        <v>140</v>
      </c>
      <c r="C55" s="446"/>
      <c r="D55" s="214">
        <v>0</v>
      </c>
      <c r="E55" s="214">
        <v>0</v>
      </c>
      <c r="F55" s="214">
        <v>0</v>
      </c>
      <c r="G55" s="214">
        <v>0</v>
      </c>
      <c r="H55" s="214">
        <v>0</v>
      </c>
      <c r="I55" s="214">
        <v>0</v>
      </c>
      <c r="J55" s="214">
        <v>0</v>
      </c>
      <c r="K55" s="214">
        <v>0</v>
      </c>
      <c r="L55" s="214">
        <v>0</v>
      </c>
      <c r="M55" s="214">
        <v>0</v>
      </c>
      <c r="N55" s="214">
        <v>0</v>
      </c>
      <c r="O55" s="214">
        <v>0</v>
      </c>
      <c r="P55" s="214">
        <v>0</v>
      </c>
      <c r="Q55" s="214">
        <v>0</v>
      </c>
      <c r="R55" s="215"/>
      <c r="S55" s="215"/>
      <c r="T55" s="215"/>
      <c r="U55" s="215"/>
      <c r="V55" s="215"/>
      <c r="W55" s="215"/>
      <c r="X55" s="215"/>
      <c r="Y55" s="215"/>
      <c r="Z55" s="215"/>
      <c r="AA55" s="215"/>
      <c r="AB55" s="215"/>
      <c r="AC55" s="215"/>
      <c r="AD55" s="215"/>
      <c r="AE55" s="215"/>
    </row>
    <row r="56" spans="1:31" s="116" customFormat="1" ht="16.5" customHeight="1" x14ac:dyDescent="0.2">
      <c r="A56" s="230" t="s">
        <v>157</v>
      </c>
      <c r="B56" s="120">
        <f>SUM(D56:Q56)</f>
        <v>0</v>
      </c>
      <c r="C56" s="446"/>
      <c r="D56" s="120">
        <f t="shared" ref="D56:Q56" si="14">D35+D40+D43+D44+D47+D50+D53</f>
        <v>0</v>
      </c>
      <c r="E56" s="120">
        <f t="shared" si="14"/>
        <v>0</v>
      </c>
      <c r="F56" s="120">
        <f t="shared" si="14"/>
        <v>0</v>
      </c>
      <c r="G56" s="120">
        <f t="shared" si="14"/>
        <v>0</v>
      </c>
      <c r="H56" s="120">
        <f t="shared" si="14"/>
        <v>0</v>
      </c>
      <c r="I56" s="120">
        <f t="shared" si="14"/>
        <v>0</v>
      </c>
      <c r="J56" s="120">
        <f t="shared" si="14"/>
        <v>0</v>
      </c>
      <c r="K56" s="120">
        <f t="shared" si="14"/>
        <v>0</v>
      </c>
      <c r="L56" s="120">
        <f t="shared" si="14"/>
        <v>0</v>
      </c>
      <c r="M56" s="120">
        <f t="shared" si="14"/>
        <v>0</v>
      </c>
      <c r="N56" s="120">
        <f t="shared" si="14"/>
        <v>0</v>
      </c>
      <c r="O56" s="120">
        <f t="shared" si="14"/>
        <v>0</v>
      </c>
      <c r="P56" s="120">
        <f t="shared" si="14"/>
        <v>0</v>
      </c>
      <c r="Q56" s="120">
        <f t="shared" si="14"/>
        <v>0</v>
      </c>
      <c r="R56" s="154"/>
      <c r="S56" s="135"/>
      <c r="T56" s="135"/>
      <c r="U56" s="135"/>
      <c r="V56" s="135"/>
      <c r="W56" s="135"/>
      <c r="X56" s="135"/>
      <c r="Y56" s="135"/>
      <c r="Z56" s="135"/>
      <c r="AA56" s="135"/>
      <c r="AB56" s="135"/>
      <c r="AC56" s="135"/>
      <c r="AD56" s="135"/>
      <c r="AE56" s="135"/>
    </row>
    <row r="57" spans="1:31" s="122" customFormat="1" x14ac:dyDescent="0.2">
      <c r="A57" s="211" t="s">
        <v>158</v>
      </c>
      <c r="B57" s="120">
        <f>SUM(D57:Q57)</f>
        <v>0</v>
      </c>
      <c r="C57" s="446"/>
      <c r="D57" s="163">
        <f t="shared" ref="D57:Q57" si="15">D58*D59*D60</f>
        <v>0</v>
      </c>
      <c r="E57" s="163">
        <f t="shared" si="15"/>
        <v>0</v>
      </c>
      <c r="F57" s="163">
        <f t="shared" si="15"/>
        <v>0</v>
      </c>
      <c r="G57" s="163">
        <f t="shared" si="15"/>
        <v>0</v>
      </c>
      <c r="H57" s="163">
        <f t="shared" si="15"/>
        <v>0</v>
      </c>
      <c r="I57" s="163">
        <f t="shared" si="15"/>
        <v>0</v>
      </c>
      <c r="J57" s="163">
        <f t="shared" si="15"/>
        <v>0</v>
      </c>
      <c r="K57" s="163">
        <f t="shared" si="15"/>
        <v>0</v>
      </c>
      <c r="L57" s="163">
        <f t="shared" si="15"/>
        <v>0</v>
      </c>
      <c r="M57" s="163">
        <f t="shared" si="15"/>
        <v>0</v>
      </c>
      <c r="N57" s="163">
        <f t="shared" si="15"/>
        <v>0</v>
      </c>
      <c r="O57" s="163">
        <f t="shared" si="15"/>
        <v>0</v>
      </c>
      <c r="P57" s="163">
        <f t="shared" si="15"/>
        <v>0</v>
      </c>
      <c r="Q57" s="163">
        <f t="shared" si="15"/>
        <v>0</v>
      </c>
      <c r="R57" s="153"/>
      <c r="S57" s="204"/>
      <c r="T57" s="204"/>
      <c r="U57" s="204"/>
      <c r="V57" s="204"/>
      <c r="W57" s="204"/>
      <c r="X57" s="204"/>
      <c r="Y57" s="204"/>
      <c r="Z57" s="204"/>
      <c r="AA57" s="204"/>
      <c r="AB57" s="204"/>
      <c r="AC57" s="204"/>
      <c r="AD57" s="204"/>
      <c r="AE57" s="204"/>
    </row>
    <row r="58" spans="1:31" s="216" customFormat="1" ht="11.25" x14ac:dyDescent="0.2">
      <c r="A58" s="212" t="s">
        <v>159</v>
      </c>
      <c r="B58" s="213" t="s">
        <v>140</v>
      </c>
      <c r="C58" s="446"/>
      <c r="D58" s="214">
        <v>0</v>
      </c>
      <c r="E58" s="214">
        <v>0</v>
      </c>
      <c r="F58" s="214">
        <v>0</v>
      </c>
      <c r="G58" s="214">
        <v>0</v>
      </c>
      <c r="H58" s="214">
        <v>0</v>
      </c>
      <c r="I58" s="214">
        <v>0</v>
      </c>
      <c r="J58" s="214">
        <v>0</v>
      </c>
      <c r="K58" s="214">
        <v>0</v>
      </c>
      <c r="L58" s="214">
        <v>0</v>
      </c>
      <c r="M58" s="214">
        <v>0</v>
      </c>
      <c r="N58" s="214">
        <v>0</v>
      </c>
      <c r="O58" s="214">
        <v>0</v>
      </c>
      <c r="P58" s="214">
        <v>0</v>
      </c>
      <c r="Q58" s="214">
        <v>0</v>
      </c>
      <c r="R58" s="215"/>
      <c r="S58" s="215"/>
      <c r="T58" s="215"/>
      <c r="U58" s="215"/>
      <c r="V58" s="215"/>
      <c r="W58" s="215"/>
      <c r="X58" s="215"/>
      <c r="Y58" s="215"/>
      <c r="Z58" s="215"/>
      <c r="AA58" s="215"/>
      <c r="AB58" s="215"/>
      <c r="AC58" s="215"/>
      <c r="AD58" s="215"/>
      <c r="AE58" s="215"/>
    </row>
    <row r="59" spans="1:31" s="216" customFormat="1" ht="11.25" x14ac:dyDescent="0.2">
      <c r="A59" s="212" t="s">
        <v>160</v>
      </c>
      <c r="B59" s="213" t="s">
        <v>140</v>
      </c>
      <c r="C59" s="446"/>
      <c r="D59" s="214">
        <v>0</v>
      </c>
      <c r="E59" s="214">
        <v>0</v>
      </c>
      <c r="F59" s="214">
        <v>0</v>
      </c>
      <c r="G59" s="214">
        <v>0</v>
      </c>
      <c r="H59" s="214">
        <v>0</v>
      </c>
      <c r="I59" s="214">
        <v>0</v>
      </c>
      <c r="J59" s="214">
        <v>0</v>
      </c>
      <c r="K59" s="214">
        <v>0</v>
      </c>
      <c r="L59" s="214">
        <v>0</v>
      </c>
      <c r="M59" s="214">
        <v>0</v>
      </c>
      <c r="N59" s="214">
        <v>0</v>
      </c>
      <c r="O59" s="214">
        <v>0</v>
      </c>
      <c r="P59" s="214">
        <v>0</v>
      </c>
      <c r="Q59" s="214">
        <v>0</v>
      </c>
      <c r="R59" s="215"/>
      <c r="S59" s="215"/>
      <c r="T59" s="215"/>
      <c r="U59" s="215"/>
      <c r="V59" s="215"/>
      <c r="W59" s="215"/>
      <c r="X59" s="215"/>
      <c r="Y59" s="215"/>
      <c r="Z59" s="215"/>
      <c r="AA59" s="215"/>
      <c r="AB59" s="215"/>
      <c r="AC59" s="215"/>
      <c r="AD59" s="215"/>
      <c r="AE59" s="215"/>
    </row>
    <row r="60" spans="1:31" s="216" customFormat="1" ht="11.25" x14ac:dyDescent="0.2">
      <c r="A60" s="212" t="s">
        <v>161</v>
      </c>
      <c r="B60" s="213" t="s">
        <v>140</v>
      </c>
      <c r="C60" s="446"/>
      <c r="D60" s="214">
        <v>0</v>
      </c>
      <c r="E60" s="214">
        <v>0</v>
      </c>
      <c r="F60" s="214">
        <v>0</v>
      </c>
      <c r="G60" s="214">
        <v>0</v>
      </c>
      <c r="H60" s="214">
        <v>0</v>
      </c>
      <c r="I60" s="214">
        <v>0</v>
      </c>
      <c r="J60" s="214">
        <v>0</v>
      </c>
      <c r="K60" s="214">
        <v>0</v>
      </c>
      <c r="L60" s="214">
        <v>0</v>
      </c>
      <c r="M60" s="214">
        <v>0</v>
      </c>
      <c r="N60" s="214">
        <v>0</v>
      </c>
      <c r="O60" s="214">
        <v>0</v>
      </c>
      <c r="P60" s="214">
        <v>0</v>
      </c>
      <c r="Q60" s="214">
        <v>0</v>
      </c>
      <c r="R60" s="215"/>
      <c r="S60" s="215"/>
      <c r="T60" s="215"/>
      <c r="U60" s="215"/>
      <c r="V60" s="215"/>
      <c r="W60" s="215"/>
      <c r="X60" s="215"/>
      <c r="Y60" s="215"/>
      <c r="Z60" s="215"/>
      <c r="AA60" s="215"/>
      <c r="AB60" s="215"/>
      <c r="AC60" s="215"/>
      <c r="AD60" s="215"/>
      <c r="AE60" s="215"/>
    </row>
    <row r="61" spans="1:31" s="122" customFormat="1" ht="15" customHeight="1" x14ac:dyDescent="0.2">
      <c r="A61" s="211" t="s">
        <v>162</v>
      </c>
      <c r="B61" s="120">
        <f>SUM(D61:Q61)</f>
        <v>0</v>
      </c>
      <c r="C61" s="446"/>
      <c r="D61" s="214">
        <v>0</v>
      </c>
      <c r="E61" s="214">
        <v>0</v>
      </c>
      <c r="F61" s="214">
        <v>0</v>
      </c>
      <c r="G61" s="214">
        <v>0</v>
      </c>
      <c r="H61" s="214">
        <v>0</v>
      </c>
      <c r="I61" s="214">
        <v>0</v>
      </c>
      <c r="J61" s="214">
        <v>0</v>
      </c>
      <c r="K61" s="214">
        <v>0</v>
      </c>
      <c r="L61" s="214">
        <v>0</v>
      </c>
      <c r="M61" s="214">
        <v>0</v>
      </c>
      <c r="N61" s="214">
        <v>0</v>
      </c>
      <c r="O61" s="214">
        <v>0</v>
      </c>
      <c r="P61" s="214">
        <v>0</v>
      </c>
      <c r="Q61" s="214">
        <v>0</v>
      </c>
      <c r="R61" s="153"/>
      <c r="S61" s="204"/>
      <c r="T61" s="204"/>
      <c r="U61" s="204"/>
      <c r="V61" s="204"/>
      <c r="W61" s="204"/>
      <c r="X61" s="204"/>
      <c r="Y61" s="204"/>
      <c r="Z61" s="204"/>
      <c r="AA61" s="204"/>
      <c r="AB61" s="204"/>
      <c r="AC61" s="204"/>
      <c r="AD61" s="204"/>
      <c r="AE61" s="204"/>
    </row>
    <row r="62" spans="1:31" s="116" customFormat="1" ht="15" customHeight="1" x14ac:dyDescent="0.2">
      <c r="A62" s="230" t="s">
        <v>163</v>
      </c>
      <c r="B62" s="120">
        <f>SUM(D62:Q62)</f>
        <v>0</v>
      </c>
      <c r="C62" s="446"/>
      <c r="D62" s="120">
        <f t="shared" ref="D62:Q62" si="16">D57+D61</f>
        <v>0</v>
      </c>
      <c r="E62" s="120">
        <f t="shared" si="16"/>
        <v>0</v>
      </c>
      <c r="F62" s="120">
        <f t="shared" si="16"/>
        <v>0</v>
      </c>
      <c r="G62" s="120">
        <f t="shared" si="16"/>
        <v>0</v>
      </c>
      <c r="H62" s="120">
        <f t="shared" si="16"/>
        <v>0</v>
      </c>
      <c r="I62" s="120">
        <f t="shared" si="16"/>
        <v>0</v>
      </c>
      <c r="J62" s="120">
        <f t="shared" si="16"/>
        <v>0</v>
      </c>
      <c r="K62" s="120">
        <f t="shared" si="16"/>
        <v>0</v>
      </c>
      <c r="L62" s="120">
        <f t="shared" si="16"/>
        <v>0</v>
      </c>
      <c r="M62" s="120">
        <f t="shared" si="16"/>
        <v>0</v>
      </c>
      <c r="N62" s="120">
        <f t="shared" si="16"/>
        <v>0</v>
      </c>
      <c r="O62" s="120">
        <f t="shared" si="16"/>
        <v>0</v>
      </c>
      <c r="P62" s="120">
        <f t="shared" si="16"/>
        <v>0</v>
      </c>
      <c r="Q62" s="120">
        <f t="shared" si="16"/>
        <v>0</v>
      </c>
      <c r="R62" s="154"/>
      <c r="S62" s="135"/>
      <c r="T62" s="135"/>
      <c r="U62" s="135"/>
      <c r="V62" s="135"/>
      <c r="W62" s="135"/>
      <c r="X62" s="135"/>
      <c r="Y62" s="135"/>
      <c r="Z62" s="135"/>
      <c r="AA62" s="135"/>
      <c r="AB62" s="135"/>
      <c r="AC62" s="135"/>
      <c r="AD62" s="135"/>
      <c r="AE62" s="135"/>
    </row>
    <row r="63" spans="1:31" ht="15" hidden="1" customHeight="1" x14ac:dyDescent="0.25">
      <c r="A63" s="211"/>
      <c r="B63" s="120">
        <f>SUM(D63:Q63)</f>
        <v>0</v>
      </c>
      <c r="C63" s="446"/>
      <c r="D63" s="163">
        <f>D64*D65</f>
        <v>0</v>
      </c>
      <c r="E63" s="163">
        <f t="shared" ref="E63:Q63" si="17">E64*E65</f>
        <v>0</v>
      </c>
      <c r="F63" s="163">
        <f t="shared" si="17"/>
        <v>0</v>
      </c>
      <c r="G63" s="163">
        <f t="shared" si="17"/>
        <v>0</v>
      </c>
      <c r="H63" s="163">
        <f t="shared" si="17"/>
        <v>0</v>
      </c>
      <c r="I63" s="163">
        <f t="shared" si="17"/>
        <v>0</v>
      </c>
      <c r="J63" s="163">
        <f t="shared" si="17"/>
        <v>0</v>
      </c>
      <c r="K63" s="163">
        <f t="shared" si="17"/>
        <v>0</v>
      </c>
      <c r="L63" s="163">
        <f t="shared" si="17"/>
        <v>0</v>
      </c>
      <c r="M63" s="163">
        <f t="shared" si="17"/>
        <v>0</v>
      </c>
      <c r="N63" s="163">
        <f t="shared" si="17"/>
        <v>0</v>
      </c>
      <c r="O63" s="163">
        <f t="shared" si="17"/>
        <v>0</v>
      </c>
      <c r="P63" s="163">
        <f t="shared" si="17"/>
        <v>0</v>
      </c>
      <c r="Q63" s="163">
        <f t="shared" si="17"/>
        <v>0</v>
      </c>
    </row>
    <row r="64" spans="1:31" s="216" customFormat="1" ht="11.25" hidden="1" x14ac:dyDescent="0.2">
      <c r="A64" s="212"/>
      <c r="B64" s="213" t="s">
        <v>140</v>
      </c>
      <c r="C64" s="446"/>
      <c r="D64" s="214">
        <v>0</v>
      </c>
      <c r="E64" s="214">
        <v>0</v>
      </c>
      <c r="F64" s="214">
        <v>0</v>
      </c>
      <c r="G64" s="214">
        <v>0</v>
      </c>
      <c r="H64" s="214">
        <v>0</v>
      </c>
      <c r="I64" s="214">
        <v>0</v>
      </c>
      <c r="J64" s="214">
        <v>0</v>
      </c>
      <c r="K64" s="214">
        <v>0</v>
      </c>
      <c r="L64" s="214">
        <v>0</v>
      </c>
      <c r="M64" s="214">
        <v>0</v>
      </c>
      <c r="N64" s="214">
        <v>0</v>
      </c>
      <c r="O64" s="214">
        <v>0</v>
      </c>
      <c r="P64" s="214">
        <v>0</v>
      </c>
      <c r="Q64" s="214">
        <v>0</v>
      </c>
      <c r="R64" s="215"/>
      <c r="S64" s="215"/>
      <c r="T64" s="215"/>
      <c r="U64" s="215"/>
      <c r="V64" s="215"/>
      <c r="W64" s="215"/>
      <c r="X64" s="215"/>
      <c r="Y64" s="215"/>
      <c r="Z64" s="215"/>
      <c r="AA64" s="215"/>
      <c r="AB64" s="215"/>
      <c r="AC64" s="215"/>
      <c r="AD64" s="215"/>
      <c r="AE64" s="215"/>
    </row>
    <row r="65" spans="1:31" s="216" customFormat="1" ht="11.25" hidden="1" x14ac:dyDescent="0.2">
      <c r="A65" s="212"/>
      <c r="B65" s="213" t="s">
        <v>140</v>
      </c>
      <c r="C65" s="446"/>
      <c r="D65" s="214">
        <v>0</v>
      </c>
      <c r="E65" s="214">
        <v>0</v>
      </c>
      <c r="F65" s="214">
        <v>0</v>
      </c>
      <c r="G65" s="214">
        <v>0</v>
      </c>
      <c r="H65" s="214">
        <v>0</v>
      </c>
      <c r="I65" s="214">
        <v>0</v>
      </c>
      <c r="J65" s="214">
        <v>0</v>
      </c>
      <c r="K65" s="214">
        <v>0</v>
      </c>
      <c r="L65" s="214">
        <v>0</v>
      </c>
      <c r="M65" s="214">
        <v>0</v>
      </c>
      <c r="N65" s="214">
        <v>0</v>
      </c>
      <c r="O65" s="214">
        <v>0</v>
      </c>
      <c r="P65" s="214">
        <v>0</v>
      </c>
      <c r="Q65" s="214">
        <v>0</v>
      </c>
      <c r="R65" s="215"/>
      <c r="S65" s="215"/>
      <c r="T65" s="215"/>
      <c r="U65" s="215"/>
      <c r="V65" s="215"/>
      <c r="W65" s="215"/>
      <c r="X65" s="215"/>
      <c r="Y65" s="215"/>
      <c r="Z65" s="215"/>
      <c r="AA65" s="215"/>
      <c r="AB65" s="215"/>
      <c r="AC65" s="215"/>
      <c r="AD65" s="215"/>
      <c r="AE65" s="215"/>
    </row>
    <row r="66" spans="1:31" ht="15" customHeight="1" x14ac:dyDescent="0.25">
      <c r="A66" s="211" t="s">
        <v>164</v>
      </c>
      <c r="B66" s="120">
        <f>SUM(D66:Q66)</f>
        <v>0</v>
      </c>
      <c r="C66" s="446"/>
      <c r="D66" s="214">
        <v>0</v>
      </c>
      <c r="E66" s="214">
        <v>0</v>
      </c>
      <c r="F66" s="214">
        <v>0</v>
      </c>
      <c r="G66" s="214">
        <v>0</v>
      </c>
      <c r="H66" s="214">
        <v>0</v>
      </c>
      <c r="I66" s="214">
        <v>0</v>
      </c>
      <c r="J66" s="214">
        <v>0</v>
      </c>
      <c r="K66" s="214">
        <v>0</v>
      </c>
      <c r="L66" s="214">
        <v>0</v>
      </c>
      <c r="M66" s="214">
        <v>0</v>
      </c>
      <c r="N66" s="214">
        <v>0</v>
      </c>
      <c r="O66" s="214">
        <v>0</v>
      </c>
      <c r="P66" s="214">
        <v>0</v>
      </c>
      <c r="Q66" s="214">
        <v>0</v>
      </c>
    </row>
    <row r="67" spans="1:31" ht="15" hidden="1" customHeight="1" x14ac:dyDescent="0.25">
      <c r="A67" s="211"/>
      <c r="B67" s="163"/>
      <c r="C67" s="446"/>
      <c r="D67" s="214">
        <v>0</v>
      </c>
      <c r="E67" s="214">
        <v>0</v>
      </c>
      <c r="F67" s="214">
        <v>0</v>
      </c>
      <c r="G67" s="214">
        <v>0</v>
      </c>
      <c r="H67" s="214">
        <v>0</v>
      </c>
      <c r="I67" s="214">
        <v>0</v>
      </c>
      <c r="J67" s="214">
        <v>0</v>
      </c>
      <c r="K67" s="214">
        <v>0</v>
      </c>
      <c r="L67" s="214">
        <v>0</v>
      </c>
      <c r="M67" s="214">
        <v>0</v>
      </c>
      <c r="N67" s="214">
        <v>0</v>
      </c>
      <c r="O67" s="214">
        <v>0</v>
      </c>
      <c r="P67" s="214">
        <v>0</v>
      </c>
      <c r="Q67" s="214">
        <v>0</v>
      </c>
    </row>
    <row r="68" spans="1:31" ht="15" hidden="1" customHeight="1" x14ac:dyDescent="0.25">
      <c r="A68" s="211"/>
      <c r="B68" s="120">
        <f>SUM(D68:Q68)</f>
        <v>0</v>
      </c>
      <c r="C68" s="446"/>
      <c r="D68" s="214">
        <v>0</v>
      </c>
      <c r="E68" s="214">
        <v>0</v>
      </c>
      <c r="F68" s="214">
        <v>0</v>
      </c>
      <c r="G68" s="214">
        <v>0</v>
      </c>
      <c r="H68" s="214">
        <v>0</v>
      </c>
      <c r="I68" s="214">
        <v>0</v>
      </c>
      <c r="J68" s="214">
        <v>0</v>
      </c>
      <c r="K68" s="214">
        <v>0</v>
      </c>
      <c r="L68" s="214">
        <v>0</v>
      </c>
      <c r="M68" s="214">
        <v>0</v>
      </c>
      <c r="N68" s="214">
        <v>0</v>
      </c>
      <c r="O68" s="214">
        <v>0</v>
      </c>
      <c r="P68" s="214">
        <v>0</v>
      </c>
      <c r="Q68" s="214">
        <v>0</v>
      </c>
    </row>
    <row r="69" spans="1:31" ht="15" hidden="1" customHeight="1" x14ac:dyDescent="0.25">
      <c r="A69" s="211"/>
      <c r="B69" s="120">
        <f>SUM(D69:Q69)</f>
        <v>0</v>
      </c>
      <c r="C69" s="446"/>
      <c r="D69" s="214">
        <v>0</v>
      </c>
      <c r="E69" s="214">
        <v>0</v>
      </c>
      <c r="F69" s="214">
        <v>0</v>
      </c>
      <c r="G69" s="214">
        <v>0</v>
      </c>
      <c r="H69" s="214">
        <v>0</v>
      </c>
      <c r="I69" s="214">
        <v>0</v>
      </c>
      <c r="J69" s="214">
        <v>0</v>
      </c>
      <c r="K69" s="214">
        <v>0</v>
      </c>
      <c r="L69" s="214">
        <v>0</v>
      </c>
      <c r="M69" s="214">
        <v>0</v>
      </c>
      <c r="N69" s="214">
        <v>0</v>
      </c>
      <c r="O69" s="214">
        <v>0</v>
      </c>
      <c r="P69" s="214">
        <v>0</v>
      </c>
      <c r="Q69" s="214">
        <v>0</v>
      </c>
    </row>
    <row r="70" spans="1:31" ht="15" hidden="1" customHeight="1" x14ac:dyDescent="0.25">
      <c r="A70" s="211"/>
      <c r="B70" s="163"/>
      <c r="C70" s="446"/>
      <c r="D70" s="214">
        <v>0</v>
      </c>
      <c r="E70" s="214">
        <v>0</v>
      </c>
      <c r="F70" s="214">
        <v>0</v>
      </c>
      <c r="G70" s="214">
        <v>0</v>
      </c>
      <c r="H70" s="214">
        <v>0</v>
      </c>
      <c r="I70" s="214">
        <v>0</v>
      </c>
      <c r="J70" s="214">
        <v>0</v>
      </c>
      <c r="K70" s="214">
        <v>0</v>
      </c>
      <c r="L70" s="214">
        <v>0</v>
      </c>
      <c r="M70" s="214">
        <v>0</v>
      </c>
      <c r="N70" s="214">
        <v>0</v>
      </c>
      <c r="O70" s="214">
        <v>0</v>
      </c>
      <c r="P70" s="214">
        <v>0</v>
      </c>
      <c r="Q70" s="214">
        <v>0</v>
      </c>
    </row>
    <row r="71" spans="1:31" s="122" customFormat="1" ht="15" customHeight="1" x14ac:dyDescent="0.2">
      <c r="A71" s="211" t="s">
        <v>165</v>
      </c>
      <c r="B71" s="120">
        <f>SUM(D71:Q71)</f>
        <v>0</v>
      </c>
      <c r="C71" s="446"/>
      <c r="D71" s="214">
        <v>0</v>
      </c>
      <c r="E71" s="214">
        <v>0</v>
      </c>
      <c r="F71" s="214">
        <v>0</v>
      </c>
      <c r="G71" s="214">
        <v>0</v>
      </c>
      <c r="H71" s="214">
        <v>0</v>
      </c>
      <c r="I71" s="214">
        <v>0</v>
      </c>
      <c r="J71" s="214">
        <v>0</v>
      </c>
      <c r="K71" s="214">
        <v>0</v>
      </c>
      <c r="L71" s="214">
        <v>0</v>
      </c>
      <c r="M71" s="214">
        <v>0</v>
      </c>
      <c r="N71" s="214">
        <v>0</v>
      </c>
      <c r="O71" s="214">
        <v>0</v>
      </c>
      <c r="P71" s="214">
        <v>0</v>
      </c>
      <c r="Q71" s="214">
        <v>0</v>
      </c>
      <c r="R71" s="153"/>
      <c r="S71" s="204"/>
      <c r="T71" s="204"/>
      <c r="U71" s="204"/>
      <c r="V71" s="204"/>
      <c r="W71" s="204"/>
      <c r="X71" s="204"/>
      <c r="Y71" s="204"/>
      <c r="Z71" s="204"/>
      <c r="AA71" s="204"/>
      <c r="AB71" s="204"/>
      <c r="AC71" s="204"/>
      <c r="AD71" s="204"/>
      <c r="AE71" s="204"/>
    </row>
    <row r="72" spans="1:31" s="112" customFormat="1" ht="24" x14ac:dyDescent="0.2">
      <c r="A72" s="219" t="s">
        <v>355</v>
      </c>
      <c r="B72" s="120">
        <f t="shared" ref="B72:B73" si="18">SUM(D72:Q72)</f>
        <v>0</v>
      </c>
      <c r="C72" s="446"/>
      <c r="D72" s="214">
        <v>0</v>
      </c>
      <c r="E72" s="214">
        <v>0</v>
      </c>
      <c r="F72" s="214">
        <v>0</v>
      </c>
      <c r="G72" s="214">
        <v>0</v>
      </c>
      <c r="H72" s="214">
        <v>0</v>
      </c>
      <c r="I72" s="214">
        <v>0</v>
      </c>
      <c r="J72" s="214">
        <v>0</v>
      </c>
      <c r="K72" s="214">
        <v>0</v>
      </c>
      <c r="L72" s="214">
        <v>0</v>
      </c>
      <c r="M72" s="214">
        <v>0</v>
      </c>
      <c r="N72" s="214">
        <v>0</v>
      </c>
      <c r="O72" s="214">
        <v>0</v>
      </c>
      <c r="P72" s="214">
        <v>0</v>
      </c>
      <c r="Q72" s="214">
        <v>0</v>
      </c>
      <c r="R72" s="153"/>
      <c r="S72" s="204"/>
      <c r="T72" s="204"/>
      <c r="U72" s="204"/>
      <c r="V72" s="204"/>
      <c r="W72" s="204"/>
      <c r="X72" s="204"/>
      <c r="Y72" s="204"/>
      <c r="Z72" s="204"/>
      <c r="AA72" s="204"/>
      <c r="AB72" s="204"/>
      <c r="AC72" s="204"/>
      <c r="AD72" s="204"/>
      <c r="AE72" s="204"/>
    </row>
    <row r="73" spans="1:31" s="223" customFormat="1" ht="24" x14ac:dyDescent="0.2">
      <c r="A73" s="219" t="s">
        <v>354</v>
      </c>
      <c r="B73" s="120">
        <f t="shared" si="18"/>
        <v>0</v>
      </c>
      <c r="C73" s="446"/>
      <c r="D73" s="214">
        <v>0</v>
      </c>
      <c r="E73" s="214">
        <v>0</v>
      </c>
      <c r="F73" s="214">
        <v>0</v>
      </c>
      <c r="G73" s="214">
        <v>0</v>
      </c>
      <c r="H73" s="214">
        <v>0</v>
      </c>
      <c r="I73" s="214">
        <v>0</v>
      </c>
      <c r="J73" s="214">
        <v>0</v>
      </c>
      <c r="K73" s="214">
        <v>0</v>
      </c>
      <c r="L73" s="214">
        <v>0</v>
      </c>
      <c r="M73" s="214">
        <v>0</v>
      </c>
      <c r="N73" s="214">
        <v>0</v>
      </c>
      <c r="O73" s="214">
        <v>0</v>
      </c>
      <c r="P73" s="214">
        <v>0</v>
      </c>
      <c r="Q73" s="214">
        <v>0</v>
      </c>
      <c r="R73" s="222"/>
      <c r="S73" s="222"/>
      <c r="T73" s="222"/>
      <c r="U73" s="222"/>
      <c r="V73" s="222"/>
      <c r="W73" s="222"/>
      <c r="X73" s="222"/>
      <c r="Y73" s="222"/>
      <c r="Z73" s="222"/>
      <c r="AA73" s="222"/>
      <c r="AB73" s="222"/>
      <c r="AC73" s="222"/>
      <c r="AD73" s="222"/>
      <c r="AE73" s="222"/>
    </row>
    <row r="74" spans="1:31" s="228" customFormat="1" ht="30" customHeight="1" x14ac:dyDescent="0.25">
      <c r="A74" s="231" t="s">
        <v>166</v>
      </c>
      <c r="B74" s="120">
        <f>SUM(D74:Q74)</f>
        <v>0</v>
      </c>
      <c r="C74" s="446"/>
      <c r="D74" s="232">
        <f t="shared" ref="D74:Q74" si="19">D56+D62+D63+SUM(D66:D73)</f>
        <v>0</v>
      </c>
      <c r="E74" s="232">
        <f t="shared" si="19"/>
        <v>0</v>
      </c>
      <c r="F74" s="232">
        <f t="shared" si="19"/>
        <v>0</v>
      </c>
      <c r="G74" s="232">
        <f t="shared" si="19"/>
        <v>0</v>
      </c>
      <c r="H74" s="232">
        <f t="shared" si="19"/>
        <v>0</v>
      </c>
      <c r="I74" s="232">
        <f t="shared" si="19"/>
        <v>0</v>
      </c>
      <c r="J74" s="232">
        <f t="shared" si="19"/>
        <v>0</v>
      </c>
      <c r="K74" s="232">
        <f t="shared" si="19"/>
        <v>0</v>
      </c>
      <c r="L74" s="232">
        <f t="shared" si="19"/>
        <v>0</v>
      </c>
      <c r="M74" s="232">
        <f t="shared" si="19"/>
        <v>0</v>
      </c>
      <c r="N74" s="232">
        <f t="shared" si="19"/>
        <v>0</v>
      </c>
      <c r="O74" s="232">
        <f t="shared" si="19"/>
        <v>0</v>
      </c>
      <c r="P74" s="232">
        <f t="shared" si="19"/>
        <v>0</v>
      </c>
      <c r="Q74" s="232">
        <f t="shared" si="19"/>
        <v>0</v>
      </c>
      <c r="R74" s="226"/>
      <c r="S74" s="227"/>
      <c r="T74" s="227"/>
      <c r="U74" s="227"/>
      <c r="V74" s="227"/>
      <c r="W74" s="227"/>
      <c r="X74" s="227"/>
      <c r="Y74" s="227"/>
      <c r="Z74" s="227"/>
      <c r="AA74" s="227"/>
      <c r="AB74" s="227"/>
      <c r="AC74" s="227"/>
      <c r="AD74" s="227"/>
      <c r="AE74" s="227"/>
    </row>
    <row r="75" spans="1:31" s="236" customFormat="1" x14ac:dyDescent="0.2">
      <c r="A75" s="211" t="s">
        <v>167</v>
      </c>
      <c r="B75" s="120">
        <f>SUM(D75:Q75)</f>
        <v>0</v>
      </c>
      <c r="C75" s="446"/>
      <c r="D75" s="233">
        <v>0</v>
      </c>
      <c r="E75" s="233">
        <v>0</v>
      </c>
      <c r="F75" s="233">
        <v>0</v>
      </c>
      <c r="G75" s="233">
        <v>0</v>
      </c>
      <c r="H75" s="233">
        <v>0</v>
      </c>
      <c r="I75" s="233">
        <v>0</v>
      </c>
      <c r="J75" s="233">
        <v>0</v>
      </c>
      <c r="K75" s="233">
        <v>0</v>
      </c>
      <c r="L75" s="233">
        <v>0</v>
      </c>
      <c r="M75" s="233">
        <v>0</v>
      </c>
      <c r="N75" s="233">
        <v>0</v>
      </c>
      <c r="O75" s="233">
        <v>0</v>
      </c>
      <c r="P75" s="233">
        <v>0</v>
      </c>
      <c r="Q75" s="233">
        <v>0</v>
      </c>
      <c r="R75" s="234"/>
      <c r="S75" s="235"/>
      <c r="T75" s="235"/>
      <c r="U75" s="235"/>
      <c r="V75" s="235"/>
      <c r="W75" s="235"/>
      <c r="X75" s="235"/>
      <c r="Y75" s="235"/>
      <c r="Z75" s="235"/>
      <c r="AA75" s="235"/>
      <c r="AB75" s="235"/>
      <c r="AC75" s="235"/>
      <c r="AD75" s="235"/>
      <c r="AE75" s="235"/>
    </row>
    <row r="76" spans="1:31" s="228" customFormat="1" ht="32.25" customHeight="1" x14ac:dyDescent="0.25">
      <c r="A76" s="231" t="s">
        <v>168</v>
      </c>
      <c r="B76" s="120">
        <f>SUM(D76:Q76)</f>
        <v>0</v>
      </c>
      <c r="C76" s="447"/>
      <c r="D76" s="232">
        <f t="shared" ref="D76:Q76" si="20">D33-D74</f>
        <v>0</v>
      </c>
      <c r="E76" s="232">
        <f t="shared" si="20"/>
        <v>0</v>
      </c>
      <c r="F76" s="232">
        <f t="shared" si="20"/>
        <v>0</v>
      </c>
      <c r="G76" s="232">
        <f t="shared" si="20"/>
        <v>0</v>
      </c>
      <c r="H76" s="232">
        <f t="shared" si="20"/>
        <v>0</v>
      </c>
      <c r="I76" s="232">
        <f t="shared" si="20"/>
        <v>0</v>
      </c>
      <c r="J76" s="232">
        <f t="shared" si="20"/>
        <v>0</v>
      </c>
      <c r="K76" s="232">
        <f t="shared" si="20"/>
        <v>0</v>
      </c>
      <c r="L76" s="232">
        <f t="shared" si="20"/>
        <v>0</v>
      </c>
      <c r="M76" s="232">
        <f t="shared" si="20"/>
        <v>0</v>
      </c>
      <c r="N76" s="232">
        <f t="shared" si="20"/>
        <v>0</v>
      </c>
      <c r="O76" s="232">
        <f t="shared" si="20"/>
        <v>0</v>
      </c>
      <c r="P76" s="232">
        <f t="shared" si="20"/>
        <v>0</v>
      </c>
      <c r="Q76" s="232">
        <f t="shared" si="20"/>
        <v>0</v>
      </c>
      <c r="R76" s="226"/>
      <c r="S76" s="227"/>
      <c r="T76" s="227"/>
      <c r="U76" s="227"/>
      <c r="V76" s="227"/>
      <c r="W76" s="227"/>
      <c r="X76" s="227"/>
      <c r="Y76" s="227"/>
      <c r="Z76" s="227"/>
      <c r="AA76" s="227"/>
      <c r="AB76" s="227"/>
      <c r="AC76" s="227"/>
      <c r="AD76" s="227"/>
      <c r="AE76" s="227"/>
    </row>
    <row r="78" spans="1:31" ht="15.75" x14ac:dyDescent="0.25">
      <c r="H78" s="201"/>
      <c r="J78" s="201"/>
      <c r="K78" s="201"/>
      <c r="L78" s="201"/>
      <c r="M78" s="201"/>
    </row>
    <row r="79" spans="1:31" s="112" customFormat="1" ht="28.5" customHeight="1" x14ac:dyDescent="0.25">
      <c r="A79" s="455" t="s">
        <v>309</v>
      </c>
      <c r="B79" s="455"/>
      <c r="C79" s="455"/>
      <c r="D79" s="455"/>
      <c r="E79" s="455"/>
      <c r="F79" s="455"/>
      <c r="G79" s="455"/>
      <c r="H79" s="455"/>
      <c r="I79" s="455"/>
      <c r="J79" s="455"/>
      <c r="K79" s="455"/>
      <c r="L79" s="455"/>
      <c r="M79" s="455"/>
      <c r="N79" s="455"/>
      <c r="O79" s="455"/>
      <c r="P79" s="455"/>
      <c r="Q79" s="455"/>
      <c r="R79" s="153"/>
      <c r="S79" s="204"/>
      <c r="T79" s="204"/>
      <c r="U79" s="204"/>
      <c r="V79" s="204"/>
      <c r="W79" s="204"/>
      <c r="X79" s="204"/>
      <c r="Y79" s="204"/>
      <c r="Z79" s="204"/>
      <c r="AA79" s="204"/>
      <c r="AB79" s="204"/>
      <c r="AC79" s="204"/>
      <c r="AD79" s="204"/>
      <c r="AE79" s="204"/>
    </row>
    <row r="80" spans="1:31" s="112" customFormat="1" ht="106.5" customHeight="1" x14ac:dyDescent="0.25">
      <c r="A80" s="463" t="s">
        <v>169</v>
      </c>
      <c r="B80" s="463"/>
      <c r="C80" s="463"/>
      <c r="D80" s="463"/>
      <c r="E80" s="463"/>
      <c r="F80" s="463"/>
      <c r="G80" s="463"/>
      <c r="H80" s="463"/>
      <c r="I80" s="463"/>
      <c r="J80" s="463"/>
      <c r="K80" s="463"/>
      <c r="L80" s="463"/>
      <c r="M80" s="463"/>
      <c r="N80" s="463"/>
      <c r="O80" s="463"/>
      <c r="P80" s="463"/>
      <c r="Q80" s="463"/>
      <c r="R80" s="153"/>
      <c r="S80" s="204"/>
      <c r="T80" s="204"/>
      <c r="U80" s="204"/>
      <c r="V80" s="204"/>
      <c r="W80" s="204"/>
      <c r="X80" s="204"/>
      <c r="Y80" s="204"/>
      <c r="Z80" s="204"/>
      <c r="AA80" s="204"/>
      <c r="AB80" s="204"/>
      <c r="AC80" s="204"/>
      <c r="AD80" s="204"/>
      <c r="AE80" s="204"/>
    </row>
    <row r="81" spans="1:31" s="112" customFormat="1" ht="30.75" customHeight="1" x14ac:dyDescent="0.25">
      <c r="A81" s="458" t="s">
        <v>170</v>
      </c>
      <c r="B81" s="458"/>
      <c r="C81" s="458"/>
      <c r="D81" s="458"/>
      <c r="E81" s="458"/>
      <c r="F81" s="458"/>
      <c r="G81" s="458"/>
      <c r="H81" s="458"/>
      <c r="I81" s="206"/>
      <c r="J81" s="206"/>
      <c r="K81" s="206"/>
      <c r="L81" s="206"/>
      <c r="M81" s="206"/>
      <c r="N81" s="206"/>
      <c r="O81" s="206"/>
      <c r="P81" s="206"/>
      <c r="Q81" s="206"/>
      <c r="R81" s="153"/>
      <c r="S81" s="204"/>
      <c r="T81" s="204"/>
      <c r="U81" s="204"/>
      <c r="V81" s="204"/>
      <c r="W81" s="204"/>
      <c r="X81" s="204"/>
      <c r="Y81" s="204"/>
      <c r="Z81" s="204"/>
      <c r="AA81" s="204"/>
      <c r="AB81" s="204"/>
      <c r="AC81" s="204"/>
      <c r="AD81" s="204"/>
      <c r="AE81" s="204"/>
    </row>
    <row r="82" spans="1:31" s="112" customFormat="1" ht="26.25" customHeight="1" x14ac:dyDescent="0.25">
      <c r="A82" s="205"/>
      <c r="B82" s="238"/>
      <c r="C82" s="239"/>
      <c r="D82" s="459" t="s">
        <v>304</v>
      </c>
      <c r="E82" s="459"/>
      <c r="F82" s="459"/>
      <c r="G82" s="459"/>
      <c r="H82" s="459"/>
      <c r="I82" s="459"/>
      <c r="J82" s="459"/>
      <c r="K82" s="459"/>
      <c r="L82" s="459"/>
      <c r="M82" s="459"/>
      <c r="N82" s="459"/>
      <c r="O82" s="459"/>
      <c r="P82" s="459"/>
      <c r="Q82" s="459"/>
      <c r="R82" s="153"/>
      <c r="S82" s="204"/>
      <c r="T82" s="204"/>
      <c r="U82" s="204"/>
      <c r="V82" s="204"/>
      <c r="W82" s="204"/>
      <c r="X82" s="204"/>
      <c r="Y82" s="204"/>
      <c r="Z82" s="204"/>
      <c r="AA82" s="204"/>
      <c r="AB82" s="204"/>
      <c r="AC82" s="204"/>
      <c r="AD82" s="204"/>
      <c r="AE82" s="204"/>
    </row>
    <row r="83" spans="1:31" s="112" customFormat="1" ht="31.5" customHeight="1" x14ac:dyDescent="0.25">
      <c r="A83" s="207" t="s">
        <v>171</v>
      </c>
      <c r="B83" s="208" t="s">
        <v>111</v>
      </c>
      <c r="C83" s="208">
        <v>0</v>
      </c>
      <c r="D83" s="208">
        <v>1</v>
      </c>
      <c r="E83" s="208">
        <v>2</v>
      </c>
      <c r="F83" s="208">
        <v>3</v>
      </c>
      <c r="G83" s="208">
        <v>4</v>
      </c>
      <c r="H83" s="208">
        <v>5</v>
      </c>
      <c r="I83" s="208">
        <v>6</v>
      </c>
      <c r="J83" s="208">
        <v>7</v>
      </c>
      <c r="K83" s="208">
        <v>8</v>
      </c>
      <c r="L83" s="208">
        <v>9</v>
      </c>
      <c r="M83" s="208">
        <v>10</v>
      </c>
      <c r="N83" s="208">
        <v>11</v>
      </c>
      <c r="O83" s="208">
        <v>12</v>
      </c>
      <c r="P83" s="208">
        <v>13</v>
      </c>
      <c r="Q83" s="208">
        <v>14</v>
      </c>
      <c r="R83" s="240"/>
      <c r="S83" s="241"/>
      <c r="T83" s="241"/>
      <c r="U83" s="241"/>
      <c r="V83" s="241"/>
    </row>
    <row r="84" spans="1:31" s="112" customFormat="1" x14ac:dyDescent="0.25">
      <c r="A84" s="209" t="s">
        <v>139</v>
      </c>
      <c r="B84" s="210"/>
      <c r="C84" s="445"/>
      <c r="D84" s="210"/>
      <c r="E84" s="210"/>
      <c r="F84" s="210"/>
      <c r="G84" s="210"/>
      <c r="H84" s="210"/>
      <c r="I84" s="210"/>
      <c r="J84" s="210"/>
      <c r="K84" s="210"/>
      <c r="L84" s="210"/>
      <c r="M84" s="210"/>
      <c r="N84" s="210"/>
      <c r="O84" s="210"/>
      <c r="P84" s="210"/>
      <c r="Q84" s="210"/>
      <c r="R84" s="153"/>
      <c r="S84" s="204"/>
      <c r="T84" s="204"/>
      <c r="U84" s="204"/>
      <c r="V84" s="204"/>
      <c r="W84" s="204"/>
      <c r="X84" s="204"/>
      <c r="Y84" s="204"/>
      <c r="Z84" s="204"/>
      <c r="AA84" s="204"/>
      <c r="AB84" s="204"/>
      <c r="AC84" s="204"/>
      <c r="AD84" s="204"/>
      <c r="AE84" s="204"/>
    </row>
    <row r="85" spans="1:31" s="112" customFormat="1" x14ac:dyDescent="0.2">
      <c r="A85" s="211" t="s">
        <v>349</v>
      </c>
      <c r="B85" s="120">
        <f>SUM(D85:Q85)</f>
        <v>0</v>
      </c>
      <c r="C85" s="446"/>
      <c r="D85" s="163">
        <f t="shared" ref="D85:Q85" si="21">D86*D87</f>
        <v>0</v>
      </c>
      <c r="E85" s="163">
        <f t="shared" si="21"/>
        <v>0</v>
      </c>
      <c r="F85" s="163">
        <f t="shared" si="21"/>
        <v>0</v>
      </c>
      <c r="G85" s="163">
        <f t="shared" si="21"/>
        <v>0</v>
      </c>
      <c r="H85" s="163">
        <f t="shared" si="21"/>
        <v>0</v>
      </c>
      <c r="I85" s="163">
        <f t="shared" si="21"/>
        <v>0</v>
      </c>
      <c r="J85" s="163">
        <f t="shared" si="21"/>
        <v>0</v>
      </c>
      <c r="K85" s="163">
        <f t="shared" si="21"/>
        <v>0</v>
      </c>
      <c r="L85" s="163">
        <f t="shared" si="21"/>
        <v>0</v>
      </c>
      <c r="M85" s="163">
        <f t="shared" si="21"/>
        <v>0</v>
      </c>
      <c r="N85" s="163">
        <f t="shared" si="21"/>
        <v>0</v>
      </c>
      <c r="O85" s="163">
        <f t="shared" si="21"/>
        <v>0</v>
      </c>
      <c r="P85" s="163">
        <f t="shared" si="21"/>
        <v>0</v>
      </c>
      <c r="Q85" s="163">
        <f t="shared" si="21"/>
        <v>0</v>
      </c>
      <c r="R85" s="153"/>
      <c r="S85" s="204"/>
      <c r="T85" s="204"/>
      <c r="U85" s="204"/>
      <c r="V85" s="204"/>
      <c r="W85" s="204"/>
      <c r="X85" s="204"/>
      <c r="Y85" s="204"/>
      <c r="Z85" s="204"/>
      <c r="AA85" s="204"/>
      <c r="AB85" s="204"/>
      <c r="AC85" s="204"/>
      <c r="AD85" s="204"/>
      <c r="AE85" s="204"/>
    </row>
    <row r="86" spans="1:31" s="216" customFormat="1" ht="11.25" customHeight="1" x14ac:dyDescent="0.2">
      <c r="A86" s="212" t="s">
        <v>350</v>
      </c>
      <c r="B86" s="213" t="s">
        <v>140</v>
      </c>
      <c r="C86" s="446"/>
      <c r="D86" s="214">
        <v>0</v>
      </c>
      <c r="E86" s="214">
        <v>0</v>
      </c>
      <c r="F86" s="214">
        <v>0</v>
      </c>
      <c r="G86" s="214">
        <v>0</v>
      </c>
      <c r="H86" s="214">
        <v>0</v>
      </c>
      <c r="I86" s="214">
        <v>0</v>
      </c>
      <c r="J86" s="214">
        <v>0</v>
      </c>
      <c r="K86" s="214">
        <v>0</v>
      </c>
      <c r="L86" s="214">
        <v>0</v>
      </c>
      <c r="M86" s="214">
        <v>0</v>
      </c>
      <c r="N86" s="214">
        <v>0</v>
      </c>
      <c r="O86" s="214">
        <v>0</v>
      </c>
      <c r="P86" s="214">
        <v>0</v>
      </c>
      <c r="Q86" s="214">
        <v>0</v>
      </c>
      <c r="R86" s="215"/>
      <c r="S86" s="215"/>
      <c r="T86" s="215"/>
      <c r="U86" s="215"/>
      <c r="V86" s="215"/>
      <c r="W86" s="215"/>
      <c r="X86" s="215"/>
      <c r="Y86" s="215"/>
      <c r="Z86" s="215"/>
      <c r="AA86" s="215"/>
      <c r="AB86" s="215"/>
      <c r="AC86" s="215"/>
      <c r="AD86" s="215"/>
      <c r="AE86" s="215"/>
    </row>
    <row r="87" spans="1:31" s="216" customFormat="1" ht="11.25" customHeight="1" x14ac:dyDescent="0.2">
      <c r="A87" s="212" t="s">
        <v>141</v>
      </c>
      <c r="B87" s="213" t="s">
        <v>140</v>
      </c>
      <c r="C87" s="446"/>
      <c r="D87" s="214">
        <v>0</v>
      </c>
      <c r="E87" s="214">
        <v>0</v>
      </c>
      <c r="F87" s="214">
        <v>0</v>
      </c>
      <c r="G87" s="214">
        <v>0</v>
      </c>
      <c r="H87" s="214">
        <v>0</v>
      </c>
      <c r="I87" s="214">
        <v>0</v>
      </c>
      <c r="J87" s="214">
        <v>0</v>
      </c>
      <c r="K87" s="214">
        <v>0</v>
      </c>
      <c r="L87" s="214">
        <v>0</v>
      </c>
      <c r="M87" s="214">
        <v>0</v>
      </c>
      <c r="N87" s="214">
        <v>0</v>
      </c>
      <c r="O87" s="214">
        <v>0</v>
      </c>
      <c r="P87" s="214">
        <v>0</v>
      </c>
      <c r="Q87" s="214">
        <v>0</v>
      </c>
      <c r="R87" s="215"/>
      <c r="S87" s="215"/>
      <c r="T87" s="215"/>
      <c r="U87" s="215"/>
      <c r="V87" s="215"/>
      <c r="W87" s="215"/>
      <c r="X87" s="215"/>
      <c r="Y87" s="215"/>
      <c r="Z87" s="215"/>
      <c r="AA87" s="215"/>
      <c r="AB87" s="215"/>
      <c r="AC87" s="215"/>
      <c r="AD87" s="215"/>
      <c r="AE87" s="215"/>
    </row>
    <row r="88" spans="1:31" s="112" customFormat="1" hidden="1" x14ac:dyDescent="0.2">
      <c r="A88" s="211"/>
      <c r="B88" s="120">
        <f>SUM(D88:Q88)</f>
        <v>0</v>
      </c>
      <c r="C88" s="446"/>
      <c r="D88" s="163">
        <f t="shared" ref="D88:Q88" si="22">D89*D90</f>
        <v>0</v>
      </c>
      <c r="E88" s="163">
        <f t="shared" si="22"/>
        <v>0</v>
      </c>
      <c r="F88" s="163">
        <f t="shared" si="22"/>
        <v>0</v>
      </c>
      <c r="G88" s="163">
        <f t="shared" si="22"/>
        <v>0</v>
      </c>
      <c r="H88" s="163">
        <f t="shared" si="22"/>
        <v>0</v>
      </c>
      <c r="I88" s="163">
        <f t="shared" si="22"/>
        <v>0</v>
      </c>
      <c r="J88" s="163">
        <f t="shared" si="22"/>
        <v>0</v>
      </c>
      <c r="K88" s="163">
        <f t="shared" si="22"/>
        <v>0</v>
      </c>
      <c r="L88" s="163">
        <f t="shared" si="22"/>
        <v>0</v>
      </c>
      <c r="M88" s="163">
        <f t="shared" si="22"/>
        <v>0</v>
      </c>
      <c r="N88" s="163">
        <f t="shared" si="22"/>
        <v>0</v>
      </c>
      <c r="O88" s="163">
        <f t="shared" si="22"/>
        <v>0</v>
      </c>
      <c r="P88" s="163">
        <f t="shared" si="22"/>
        <v>0</v>
      </c>
      <c r="Q88" s="163">
        <f t="shared" si="22"/>
        <v>0</v>
      </c>
      <c r="R88" s="153"/>
      <c r="S88" s="204"/>
      <c r="T88" s="204"/>
      <c r="U88" s="204"/>
      <c r="V88" s="204"/>
      <c r="W88" s="204"/>
      <c r="X88" s="204"/>
      <c r="Y88" s="204"/>
      <c r="Z88" s="204"/>
      <c r="AA88" s="204"/>
      <c r="AB88" s="204"/>
      <c r="AC88" s="204"/>
      <c r="AD88" s="204"/>
      <c r="AE88" s="204"/>
    </row>
    <row r="89" spans="1:31" s="216" customFormat="1" ht="11.25" hidden="1" customHeight="1" x14ac:dyDescent="0.2">
      <c r="A89" s="212"/>
      <c r="B89" s="213" t="s">
        <v>140</v>
      </c>
      <c r="C89" s="446"/>
      <c r="D89" s="214">
        <v>0</v>
      </c>
      <c r="E89" s="214">
        <v>0</v>
      </c>
      <c r="F89" s="214">
        <v>0</v>
      </c>
      <c r="G89" s="214">
        <v>0</v>
      </c>
      <c r="H89" s="214">
        <v>0</v>
      </c>
      <c r="I89" s="214">
        <v>0</v>
      </c>
      <c r="J89" s="214">
        <v>0</v>
      </c>
      <c r="K89" s="214">
        <v>0</v>
      </c>
      <c r="L89" s="214">
        <v>0</v>
      </c>
      <c r="M89" s="214">
        <v>0</v>
      </c>
      <c r="N89" s="214">
        <v>0</v>
      </c>
      <c r="O89" s="214">
        <v>0</v>
      </c>
      <c r="P89" s="214">
        <v>0</v>
      </c>
      <c r="Q89" s="214">
        <v>0</v>
      </c>
      <c r="R89" s="215"/>
      <c r="S89" s="215"/>
      <c r="T89" s="215"/>
      <c r="U89" s="215"/>
      <c r="V89" s="215"/>
      <c r="W89" s="215"/>
      <c r="X89" s="215"/>
      <c r="Y89" s="215"/>
      <c r="Z89" s="215"/>
      <c r="AA89" s="215"/>
      <c r="AB89" s="215"/>
      <c r="AC89" s="215"/>
      <c r="AD89" s="215"/>
      <c r="AE89" s="215"/>
    </row>
    <row r="90" spans="1:31" s="216" customFormat="1" ht="11.25" hidden="1" customHeight="1" x14ac:dyDescent="0.2">
      <c r="A90" s="212"/>
      <c r="B90" s="213" t="s">
        <v>140</v>
      </c>
      <c r="C90" s="446"/>
      <c r="D90" s="214">
        <v>0</v>
      </c>
      <c r="E90" s="214">
        <v>0</v>
      </c>
      <c r="F90" s="214">
        <v>0</v>
      </c>
      <c r="G90" s="214">
        <v>0</v>
      </c>
      <c r="H90" s="214">
        <v>0</v>
      </c>
      <c r="I90" s="214">
        <v>0</v>
      </c>
      <c r="J90" s="214">
        <v>0</v>
      </c>
      <c r="K90" s="214">
        <v>0</v>
      </c>
      <c r="L90" s="214">
        <v>0</v>
      </c>
      <c r="M90" s="214">
        <v>0</v>
      </c>
      <c r="N90" s="214">
        <v>0</v>
      </c>
      <c r="O90" s="214">
        <v>0</v>
      </c>
      <c r="P90" s="214">
        <v>0</v>
      </c>
      <c r="Q90" s="214">
        <v>0</v>
      </c>
      <c r="R90" s="215"/>
      <c r="S90" s="215"/>
      <c r="T90" s="215"/>
      <c r="U90" s="215"/>
      <c r="V90" s="215"/>
      <c r="W90" s="215"/>
      <c r="X90" s="215"/>
      <c r="Y90" s="215"/>
      <c r="Z90" s="215"/>
      <c r="AA90" s="215"/>
      <c r="AB90" s="215"/>
      <c r="AC90" s="215"/>
      <c r="AD90" s="215"/>
      <c r="AE90" s="215"/>
    </row>
    <row r="91" spans="1:31" s="112" customFormat="1" hidden="1" x14ac:dyDescent="0.2">
      <c r="A91" s="211"/>
      <c r="B91" s="120">
        <f>SUM(D91:Q91)</f>
        <v>0</v>
      </c>
      <c r="C91" s="446"/>
      <c r="D91" s="163">
        <f t="shared" ref="D91:Q91" si="23">D92*D93</f>
        <v>0</v>
      </c>
      <c r="E91" s="163">
        <f t="shared" si="23"/>
        <v>0</v>
      </c>
      <c r="F91" s="163">
        <f t="shared" si="23"/>
        <v>0</v>
      </c>
      <c r="G91" s="163">
        <f t="shared" si="23"/>
        <v>0</v>
      </c>
      <c r="H91" s="163">
        <f t="shared" si="23"/>
        <v>0</v>
      </c>
      <c r="I91" s="163">
        <f t="shared" si="23"/>
        <v>0</v>
      </c>
      <c r="J91" s="163">
        <f t="shared" si="23"/>
        <v>0</v>
      </c>
      <c r="K91" s="163">
        <f t="shared" si="23"/>
        <v>0</v>
      </c>
      <c r="L91" s="163">
        <f t="shared" si="23"/>
        <v>0</v>
      </c>
      <c r="M91" s="163">
        <f t="shared" si="23"/>
        <v>0</v>
      </c>
      <c r="N91" s="163">
        <f t="shared" si="23"/>
        <v>0</v>
      </c>
      <c r="O91" s="163">
        <f t="shared" si="23"/>
        <v>0</v>
      </c>
      <c r="P91" s="163">
        <f t="shared" si="23"/>
        <v>0</v>
      </c>
      <c r="Q91" s="163">
        <f t="shared" si="23"/>
        <v>0</v>
      </c>
      <c r="R91" s="153"/>
      <c r="S91" s="204"/>
      <c r="T91" s="204"/>
      <c r="U91" s="204"/>
      <c r="V91" s="204"/>
      <c r="W91" s="204"/>
      <c r="X91" s="204"/>
      <c r="Y91" s="204"/>
      <c r="Z91" s="204"/>
      <c r="AA91" s="204"/>
      <c r="AB91" s="204"/>
      <c r="AC91" s="204"/>
      <c r="AD91" s="204"/>
      <c r="AE91" s="204"/>
    </row>
    <row r="92" spans="1:31" s="216" customFormat="1" ht="11.25" hidden="1" customHeight="1" x14ac:dyDescent="0.2">
      <c r="A92" s="212"/>
      <c r="B92" s="213" t="s">
        <v>140</v>
      </c>
      <c r="C92" s="446"/>
      <c r="D92" s="214">
        <v>0</v>
      </c>
      <c r="E92" s="214">
        <v>0</v>
      </c>
      <c r="F92" s="214">
        <v>0</v>
      </c>
      <c r="G92" s="214">
        <v>0</v>
      </c>
      <c r="H92" s="214">
        <v>0</v>
      </c>
      <c r="I92" s="214">
        <v>0</v>
      </c>
      <c r="J92" s="214">
        <v>0</v>
      </c>
      <c r="K92" s="214">
        <v>0</v>
      </c>
      <c r="L92" s="214">
        <v>0</v>
      </c>
      <c r="M92" s="214">
        <v>0</v>
      </c>
      <c r="N92" s="214">
        <v>0</v>
      </c>
      <c r="O92" s="214">
        <v>0</v>
      </c>
      <c r="P92" s="214">
        <v>0</v>
      </c>
      <c r="Q92" s="214">
        <v>0</v>
      </c>
      <c r="R92" s="215"/>
      <c r="S92" s="215"/>
      <c r="T92" s="215"/>
      <c r="U92" s="215"/>
      <c r="V92" s="215"/>
      <c r="W92" s="215"/>
      <c r="X92" s="215"/>
      <c r="Y92" s="215"/>
      <c r="Z92" s="215"/>
      <c r="AA92" s="215"/>
      <c r="AB92" s="215"/>
      <c r="AC92" s="215"/>
      <c r="AD92" s="215"/>
      <c r="AE92" s="215"/>
    </row>
    <row r="93" spans="1:31" s="216" customFormat="1" ht="11.25" hidden="1" customHeight="1" x14ac:dyDescent="0.2">
      <c r="A93" s="212"/>
      <c r="B93" s="213" t="s">
        <v>140</v>
      </c>
      <c r="C93" s="446"/>
      <c r="D93" s="214">
        <v>0</v>
      </c>
      <c r="E93" s="214">
        <v>0</v>
      </c>
      <c r="F93" s="214">
        <v>0</v>
      </c>
      <c r="G93" s="214">
        <v>0</v>
      </c>
      <c r="H93" s="214">
        <v>0</v>
      </c>
      <c r="I93" s="214">
        <v>0</v>
      </c>
      <c r="J93" s="214">
        <v>0</v>
      </c>
      <c r="K93" s="214">
        <v>0</v>
      </c>
      <c r="L93" s="214">
        <v>0</v>
      </c>
      <c r="M93" s="214">
        <v>0</v>
      </c>
      <c r="N93" s="214">
        <v>0</v>
      </c>
      <c r="O93" s="214">
        <v>0</v>
      </c>
      <c r="P93" s="214">
        <v>0</v>
      </c>
      <c r="Q93" s="214">
        <v>0</v>
      </c>
      <c r="R93" s="215"/>
      <c r="S93" s="215"/>
      <c r="T93" s="215"/>
      <c r="U93" s="215"/>
      <c r="V93" s="215"/>
      <c r="W93" s="215"/>
      <c r="X93" s="215"/>
      <c r="Y93" s="215"/>
      <c r="Z93" s="215"/>
      <c r="AA93" s="215"/>
      <c r="AB93" s="215"/>
      <c r="AC93" s="215"/>
      <c r="AD93" s="215"/>
      <c r="AE93" s="215"/>
    </row>
    <row r="94" spans="1:31" s="112" customFormat="1" x14ac:dyDescent="0.2">
      <c r="A94" s="207" t="s">
        <v>342</v>
      </c>
      <c r="B94" s="120">
        <f>SUM(D94:Q94)</f>
        <v>0</v>
      </c>
      <c r="C94" s="446"/>
      <c r="D94" s="163">
        <f t="shared" ref="D94:Q94" si="24">D95*D96</f>
        <v>0</v>
      </c>
      <c r="E94" s="163">
        <f t="shared" si="24"/>
        <v>0</v>
      </c>
      <c r="F94" s="163">
        <f t="shared" si="24"/>
        <v>0</v>
      </c>
      <c r="G94" s="163">
        <f t="shared" si="24"/>
        <v>0</v>
      </c>
      <c r="H94" s="163">
        <f t="shared" si="24"/>
        <v>0</v>
      </c>
      <c r="I94" s="163">
        <f t="shared" si="24"/>
        <v>0</v>
      </c>
      <c r="J94" s="163">
        <f t="shared" si="24"/>
        <v>0</v>
      </c>
      <c r="K94" s="163">
        <f t="shared" si="24"/>
        <v>0</v>
      </c>
      <c r="L94" s="163">
        <f t="shared" si="24"/>
        <v>0</v>
      </c>
      <c r="M94" s="163">
        <f t="shared" si="24"/>
        <v>0</v>
      </c>
      <c r="N94" s="163">
        <f t="shared" si="24"/>
        <v>0</v>
      </c>
      <c r="O94" s="163">
        <f t="shared" si="24"/>
        <v>0</v>
      </c>
      <c r="P94" s="163">
        <f t="shared" si="24"/>
        <v>0</v>
      </c>
      <c r="Q94" s="163">
        <f t="shared" si="24"/>
        <v>0</v>
      </c>
      <c r="R94" s="153"/>
      <c r="S94" s="204"/>
      <c r="T94" s="204"/>
      <c r="U94" s="204"/>
      <c r="V94" s="204"/>
      <c r="W94" s="204"/>
      <c r="X94" s="204"/>
      <c r="Y94" s="204"/>
      <c r="Z94" s="204"/>
      <c r="AA94" s="204"/>
      <c r="AB94" s="204"/>
      <c r="AC94" s="204"/>
      <c r="AD94" s="204"/>
      <c r="AE94" s="204"/>
    </row>
    <row r="95" spans="1:31" s="216" customFormat="1" ht="11.25" customHeight="1" x14ac:dyDescent="0.2">
      <c r="A95" s="212" t="s">
        <v>343</v>
      </c>
      <c r="B95" s="213" t="s">
        <v>140</v>
      </c>
      <c r="C95" s="446"/>
      <c r="D95" s="214">
        <v>0</v>
      </c>
      <c r="E95" s="214">
        <v>0</v>
      </c>
      <c r="F95" s="214">
        <v>0</v>
      </c>
      <c r="G95" s="214">
        <v>0</v>
      </c>
      <c r="H95" s="214">
        <v>0</v>
      </c>
      <c r="I95" s="214">
        <v>0</v>
      </c>
      <c r="J95" s="214">
        <v>0</v>
      </c>
      <c r="K95" s="214">
        <v>0</v>
      </c>
      <c r="L95" s="214">
        <v>0</v>
      </c>
      <c r="M95" s="214">
        <v>0</v>
      </c>
      <c r="N95" s="214">
        <v>0</v>
      </c>
      <c r="O95" s="214">
        <v>0</v>
      </c>
      <c r="P95" s="214">
        <v>0</v>
      </c>
      <c r="Q95" s="214">
        <v>0</v>
      </c>
      <c r="R95" s="215"/>
      <c r="S95" s="215"/>
      <c r="T95" s="215"/>
      <c r="U95" s="215"/>
      <c r="V95" s="215"/>
      <c r="W95" s="215"/>
      <c r="X95" s="215"/>
      <c r="Y95" s="215"/>
      <c r="Z95" s="215"/>
      <c r="AA95" s="215"/>
      <c r="AB95" s="215"/>
      <c r="AC95" s="215"/>
      <c r="AD95" s="215"/>
      <c r="AE95" s="215"/>
    </row>
    <row r="96" spans="1:31" s="216" customFormat="1" ht="11.25" customHeight="1" x14ac:dyDescent="0.2">
      <c r="A96" s="212" t="s">
        <v>344</v>
      </c>
      <c r="B96" s="213" t="s">
        <v>140</v>
      </c>
      <c r="C96" s="446"/>
      <c r="D96" s="214">
        <v>0</v>
      </c>
      <c r="E96" s="214">
        <v>0</v>
      </c>
      <c r="F96" s="214">
        <v>0</v>
      </c>
      <c r="G96" s="214">
        <v>0</v>
      </c>
      <c r="H96" s="214">
        <v>0</v>
      </c>
      <c r="I96" s="214">
        <v>0</v>
      </c>
      <c r="J96" s="214">
        <v>0</v>
      </c>
      <c r="K96" s="214">
        <v>0</v>
      </c>
      <c r="L96" s="214">
        <v>0</v>
      </c>
      <c r="M96" s="214">
        <v>0</v>
      </c>
      <c r="N96" s="214">
        <v>0</v>
      </c>
      <c r="O96" s="214">
        <v>0</v>
      </c>
      <c r="P96" s="214">
        <v>0</v>
      </c>
      <c r="Q96" s="214">
        <v>0</v>
      </c>
      <c r="R96" s="215"/>
      <c r="S96" s="215"/>
      <c r="T96" s="215"/>
      <c r="U96" s="215"/>
      <c r="V96" s="215"/>
      <c r="W96" s="215"/>
      <c r="X96" s="215"/>
      <c r="Y96" s="215"/>
      <c r="Z96" s="215"/>
      <c r="AA96" s="215"/>
      <c r="AB96" s="215"/>
      <c r="AC96" s="215"/>
      <c r="AD96" s="215"/>
      <c r="AE96" s="215"/>
    </row>
    <row r="97" spans="1:31" s="112" customFormat="1" hidden="1" x14ac:dyDescent="0.2">
      <c r="A97" s="211"/>
      <c r="B97" s="120">
        <f>SUM(D97:Q97)</f>
        <v>0</v>
      </c>
      <c r="C97" s="446"/>
      <c r="D97" s="214">
        <v>0</v>
      </c>
      <c r="E97" s="214">
        <v>0</v>
      </c>
      <c r="F97" s="214">
        <v>0</v>
      </c>
      <c r="G97" s="214">
        <v>0</v>
      </c>
      <c r="H97" s="214">
        <v>0</v>
      </c>
      <c r="I97" s="214">
        <v>0</v>
      </c>
      <c r="J97" s="214">
        <v>0</v>
      </c>
      <c r="K97" s="214">
        <v>0</v>
      </c>
      <c r="L97" s="214">
        <v>0</v>
      </c>
      <c r="M97" s="214">
        <v>0</v>
      </c>
      <c r="N97" s="214">
        <v>0</v>
      </c>
      <c r="O97" s="214">
        <v>0</v>
      </c>
      <c r="P97" s="214">
        <v>0</v>
      </c>
      <c r="Q97" s="214">
        <v>0</v>
      </c>
      <c r="R97" s="153"/>
      <c r="S97" s="204"/>
      <c r="T97" s="204"/>
      <c r="U97" s="204"/>
      <c r="V97" s="204"/>
      <c r="W97" s="204"/>
      <c r="X97" s="204"/>
      <c r="Y97" s="204"/>
      <c r="Z97" s="204"/>
      <c r="AA97" s="204"/>
      <c r="AB97" s="204"/>
      <c r="AC97" s="204"/>
      <c r="AD97" s="204"/>
      <c r="AE97" s="204"/>
    </row>
    <row r="98" spans="1:31" s="112" customFormat="1" ht="15" customHeight="1" x14ac:dyDescent="0.2">
      <c r="A98" s="217" t="s">
        <v>142</v>
      </c>
      <c r="B98" s="120">
        <f>SUM(D98:Q98)</f>
        <v>0</v>
      </c>
      <c r="C98" s="446"/>
      <c r="D98" s="214">
        <v>0</v>
      </c>
      <c r="E98" s="214">
        <v>0</v>
      </c>
      <c r="F98" s="214">
        <v>0</v>
      </c>
      <c r="G98" s="214">
        <v>0</v>
      </c>
      <c r="H98" s="214">
        <v>0</v>
      </c>
      <c r="I98" s="214">
        <v>0</v>
      </c>
      <c r="J98" s="214">
        <v>0</v>
      </c>
      <c r="K98" s="214">
        <v>0</v>
      </c>
      <c r="L98" s="214">
        <v>0</v>
      </c>
      <c r="M98" s="214">
        <v>0</v>
      </c>
      <c r="N98" s="214">
        <v>0</v>
      </c>
      <c r="O98" s="214">
        <v>0</v>
      </c>
      <c r="P98" s="214">
        <v>0</v>
      </c>
      <c r="Q98" s="214">
        <v>0</v>
      </c>
      <c r="R98" s="153"/>
      <c r="S98" s="204"/>
      <c r="T98" s="204"/>
      <c r="U98" s="204"/>
      <c r="V98" s="204"/>
      <c r="W98" s="204"/>
      <c r="X98" s="204"/>
      <c r="Y98" s="204"/>
      <c r="Z98" s="204"/>
      <c r="AA98" s="204"/>
      <c r="AB98" s="204"/>
      <c r="AC98" s="204"/>
      <c r="AD98" s="204"/>
      <c r="AE98" s="204"/>
    </row>
    <row r="99" spans="1:31" s="112" customFormat="1" ht="15" customHeight="1" x14ac:dyDescent="0.2">
      <c r="A99" s="217" t="s">
        <v>143</v>
      </c>
      <c r="B99" s="120">
        <f t="shared" ref="B99" si="25">SUM(C99:M99)</f>
        <v>0</v>
      </c>
      <c r="C99" s="446"/>
      <c r="D99" s="214">
        <v>0</v>
      </c>
      <c r="E99" s="214">
        <v>0</v>
      </c>
      <c r="F99" s="214">
        <v>0</v>
      </c>
      <c r="G99" s="214">
        <v>0</v>
      </c>
      <c r="H99" s="214">
        <v>0</v>
      </c>
      <c r="I99" s="214">
        <v>0</v>
      </c>
      <c r="J99" s="214">
        <v>0</v>
      </c>
      <c r="K99" s="214">
        <v>0</v>
      </c>
      <c r="L99" s="214">
        <v>0</v>
      </c>
      <c r="M99" s="214">
        <v>0</v>
      </c>
      <c r="N99" s="214">
        <v>0</v>
      </c>
      <c r="O99" s="214">
        <v>0</v>
      </c>
      <c r="P99" s="214">
        <v>0</v>
      </c>
      <c r="Q99" s="214">
        <v>0</v>
      </c>
      <c r="R99" s="153"/>
      <c r="S99" s="204"/>
      <c r="T99" s="204"/>
      <c r="U99" s="204"/>
      <c r="V99" s="204"/>
      <c r="W99" s="204"/>
      <c r="X99" s="204"/>
      <c r="Y99" s="204"/>
      <c r="Z99" s="204"/>
      <c r="AA99" s="204"/>
      <c r="AB99" s="204"/>
      <c r="AC99" s="204"/>
      <c r="AD99" s="204"/>
      <c r="AE99" s="204"/>
    </row>
    <row r="100" spans="1:31" s="112" customFormat="1" x14ac:dyDescent="0.2">
      <c r="A100" s="217" t="s">
        <v>144</v>
      </c>
      <c r="B100" s="120">
        <f>SUM(D100:Q100)</f>
        <v>0</v>
      </c>
      <c r="C100" s="446"/>
      <c r="D100" s="214">
        <v>0</v>
      </c>
      <c r="E100" s="214">
        <v>0</v>
      </c>
      <c r="F100" s="214">
        <v>0</v>
      </c>
      <c r="G100" s="214">
        <v>0</v>
      </c>
      <c r="H100" s="214">
        <v>0</v>
      </c>
      <c r="I100" s="214">
        <v>0</v>
      </c>
      <c r="J100" s="214">
        <v>0</v>
      </c>
      <c r="K100" s="214">
        <v>0</v>
      </c>
      <c r="L100" s="214">
        <v>0</v>
      </c>
      <c r="M100" s="214">
        <v>0</v>
      </c>
      <c r="N100" s="214">
        <v>0</v>
      </c>
      <c r="O100" s="214">
        <v>0</v>
      </c>
      <c r="P100" s="214">
        <v>0</v>
      </c>
      <c r="Q100" s="214">
        <v>0</v>
      </c>
      <c r="R100" s="153"/>
      <c r="S100" s="204"/>
      <c r="T100" s="204"/>
      <c r="U100" s="204"/>
      <c r="V100" s="204"/>
      <c r="W100" s="204"/>
      <c r="X100" s="204"/>
      <c r="Y100" s="204"/>
      <c r="Z100" s="204"/>
      <c r="AA100" s="204"/>
      <c r="AB100" s="204"/>
      <c r="AC100" s="204"/>
      <c r="AD100" s="204"/>
      <c r="AE100" s="204"/>
    </row>
    <row r="101" spans="1:31" s="112" customFormat="1" x14ac:dyDescent="0.2">
      <c r="A101" s="217" t="s">
        <v>145</v>
      </c>
      <c r="B101" s="120">
        <f>SUM(D101:Q101)</f>
        <v>0</v>
      </c>
      <c r="C101" s="446"/>
      <c r="D101" s="214">
        <v>0</v>
      </c>
      <c r="E101" s="214">
        <v>0</v>
      </c>
      <c r="F101" s="214">
        <v>0</v>
      </c>
      <c r="G101" s="214">
        <v>0</v>
      </c>
      <c r="H101" s="214">
        <v>0</v>
      </c>
      <c r="I101" s="214">
        <v>0</v>
      </c>
      <c r="J101" s="214">
        <v>0</v>
      </c>
      <c r="K101" s="214">
        <v>0</v>
      </c>
      <c r="L101" s="214">
        <v>0</v>
      </c>
      <c r="M101" s="214">
        <v>0</v>
      </c>
      <c r="N101" s="214">
        <v>0</v>
      </c>
      <c r="O101" s="214">
        <v>0</v>
      </c>
      <c r="P101" s="214">
        <v>0</v>
      </c>
      <c r="Q101" s="214">
        <v>0</v>
      </c>
      <c r="R101" s="153"/>
      <c r="S101" s="204"/>
      <c r="T101" s="204"/>
      <c r="U101" s="204"/>
      <c r="V101" s="204"/>
      <c r="W101" s="204"/>
      <c r="X101" s="204"/>
      <c r="Y101" s="204"/>
      <c r="Z101" s="204"/>
      <c r="AA101" s="204"/>
      <c r="AB101" s="204"/>
      <c r="AC101" s="204"/>
      <c r="AD101" s="204"/>
      <c r="AE101" s="204"/>
    </row>
    <row r="102" spans="1:31" s="112" customFormat="1" ht="25.5" x14ac:dyDescent="0.2">
      <c r="A102" s="218" t="s">
        <v>146</v>
      </c>
      <c r="B102" s="120">
        <f>SUM(D102:Q102)</f>
        <v>0</v>
      </c>
      <c r="C102" s="446"/>
      <c r="D102" s="214">
        <v>0</v>
      </c>
      <c r="E102" s="214">
        <v>0</v>
      </c>
      <c r="F102" s="214">
        <v>0</v>
      </c>
      <c r="G102" s="214">
        <v>0</v>
      </c>
      <c r="H102" s="214">
        <v>0</v>
      </c>
      <c r="I102" s="214">
        <v>0</v>
      </c>
      <c r="J102" s="214">
        <v>0</v>
      </c>
      <c r="K102" s="214">
        <v>0</v>
      </c>
      <c r="L102" s="214">
        <v>0</v>
      </c>
      <c r="M102" s="214">
        <v>0</v>
      </c>
      <c r="N102" s="214">
        <v>0</v>
      </c>
      <c r="O102" s="214">
        <v>0</v>
      </c>
      <c r="P102" s="214">
        <v>0</v>
      </c>
      <c r="Q102" s="214">
        <v>0</v>
      </c>
      <c r="R102" s="153"/>
      <c r="S102" s="204"/>
      <c r="T102" s="204"/>
      <c r="U102" s="204"/>
      <c r="V102" s="204"/>
      <c r="W102" s="204"/>
      <c r="X102" s="204"/>
      <c r="Y102" s="204"/>
      <c r="Z102" s="204"/>
      <c r="AA102" s="204"/>
      <c r="AB102" s="204"/>
      <c r="AC102" s="204"/>
      <c r="AD102" s="204"/>
      <c r="AE102" s="204"/>
    </row>
    <row r="103" spans="1:31" s="112" customFormat="1" hidden="1" x14ac:dyDescent="0.2">
      <c r="A103" s="218"/>
      <c r="B103" s="120">
        <f>SUM(D103:Q103)</f>
        <v>0</v>
      </c>
      <c r="C103" s="446"/>
      <c r="D103" s="214">
        <v>0</v>
      </c>
      <c r="E103" s="214">
        <v>0</v>
      </c>
      <c r="F103" s="214">
        <v>0</v>
      </c>
      <c r="G103" s="214">
        <v>0</v>
      </c>
      <c r="H103" s="214">
        <v>0</v>
      </c>
      <c r="I103" s="214">
        <v>0</v>
      </c>
      <c r="J103" s="214">
        <v>0</v>
      </c>
      <c r="K103" s="214">
        <v>0</v>
      </c>
      <c r="L103" s="214">
        <v>0</v>
      </c>
      <c r="M103" s="214">
        <v>0</v>
      </c>
      <c r="N103" s="214">
        <v>0</v>
      </c>
      <c r="O103" s="214">
        <v>0</v>
      </c>
      <c r="P103" s="214">
        <v>0</v>
      </c>
      <c r="Q103" s="214">
        <v>0</v>
      </c>
      <c r="R103" s="153"/>
      <c r="S103" s="204"/>
      <c r="T103" s="204"/>
      <c r="U103" s="204"/>
      <c r="V103" s="204"/>
      <c r="W103" s="204"/>
      <c r="X103" s="204"/>
      <c r="Y103" s="204"/>
      <c r="Z103" s="204"/>
      <c r="AA103" s="204"/>
      <c r="AB103" s="204"/>
      <c r="AC103" s="204"/>
      <c r="AD103" s="204"/>
      <c r="AE103" s="204"/>
    </row>
    <row r="104" spans="1:31" s="112" customFormat="1" hidden="1" x14ac:dyDescent="0.2">
      <c r="A104" s="211"/>
      <c r="B104" s="120">
        <f>SUM(D104:Q104)</f>
        <v>0</v>
      </c>
      <c r="C104" s="446"/>
      <c r="D104" s="163">
        <f t="shared" ref="D104:Q104" si="26">D105*D106</f>
        <v>0</v>
      </c>
      <c r="E104" s="163">
        <f t="shared" si="26"/>
        <v>0</v>
      </c>
      <c r="F104" s="163">
        <f t="shared" si="26"/>
        <v>0</v>
      </c>
      <c r="G104" s="163">
        <f t="shared" si="26"/>
        <v>0</v>
      </c>
      <c r="H104" s="163">
        <f t="shared" si="26"/>
        <v>0</v>
      </c>
      <c r="I104" s="163">
        <f t="shared" si="26"/>
        <v>0</v>
      </c>
      <c r="J104" s="163">
        <f t="shared" si="26"/>
        <v>0</v>
      </c>
      <c r="K104" s="163">
        <f t="shared" si="26"/>
        <v>0</v>
      </c>
      <c r="L104" s="163">
        <f t="shared" si="26"/>
        <v>0</v>
      </c>
      <c r="M104" s="163">
        <f t="shared" si="26"/>
        <v>0</v>
      </c>
      <c r="N104" s="163">
        <f t="shared" si="26"/>
        <v>0</v>
      </c>
      <c r="O104" s="163">
        <f t="shared" si="26"/>
        <v>0</v>
      </c>
      <c r="P104" s="163">
        <f t="shared" si="26"/>
        <v>0</v>
      </c>
      <c r="Q104" s="163">
        <f t="shared" si="26"/>
        <v>0</v>
      </c>
      <c r="R104" s="153"/>
      <c r="S104" s="204"/>
      <c r="T104" s="204"/>
      <c r="U104" s="204"/>
      <c r="V104" s="204"/>
      <c r="W104" s="204"/>
      <c r="X104" s="204"/>
      <c r="Y104" s="204"/>
      <c r="Z104" s="204"/>
      <c r="AA104" s="204"/>
      <c r="AB104" s="204"/>
      <c r="AC104" s="204"/>
      <c r="AD104" s="204"/>
      <c r="AE104" s="204"/>
    </row>
    <row r="105" spans="1:31" s="216" customFormat="1" ht="11.25" hidden="1" customHeight="1" x14ac:dyDescent="0.2">
      <c r="A105" s="212"/>
      <c r="B105" s="213" t="s">
        <v>140</v>
      </c>
      <c r="C105" s="446"/>
      <c r="D105" s="214">
        <v>0</v>
      </c>
      <c r="E105" s="214">
        <v>0</v>
      </c>
      <c r="F105" s="214">
        <v>0</v>
      </c>
      <c r="G105" s="214">
        <v>0</v>
      </c>
      <c r="H105" s="214">
        <v>0</v>
      </c>
      <c r="I105" s="214">
        <v>0</v>
      </c>
      <c r="J105" s="214">
        <v>0</v>
      </c>
      <c r="K105" s="214">
        <v>0</v>
      </c>
      <c r="L105" s="214">
        <v>0</v>
      </c>
      <c r="M105" s="214">
        <v>0</v>
      </c>
      <c r="N105" s="214">
        <v>0</v>
      </c>
      <c r="O105" s="214">
        <v>0</v>
      </c>
      <c r="P105" s="214">
        <v>0</v>
      </c>
      <c r="Q105" s="214">
        <v>0</v>
      </c>
      <c r="R105" s="215"/>
      <c r="S105" s="215"/>
      <c r="T105" s="215"/>
      <c r="U105" s="215"/>
      <c r="V105" s="215"/>
      <c r="W105" s="215"/>
      <c r="X105" s="215"/>
      <c r="Y105" s="215"/>
      <c r="Z105" s="215"/>
      <c r="AA105" s="215"/>
      <c r="AB105" s="215"/>
      <c r="AC105" s="215"/>
      <c r="AD105" s="215"/>
      <c r="AE105" s="215"/>
    </row>
    <row r="106" spans="1:31" s="216" customFormat="1" ht="11.25" hidden="1" customHeight="1" x14ac:dyDescent="0.2">
      <c r="A106" s="212"/>
      <c r="B106" s="213" t="s">
        <v>140</v>
      </c>
      <c r="C106" s="446"/>
      <c r="D106" s="214">
        <v>0</v>
      </c>
      <c r="E106" s="214">
        <v>0</v>
      </c>
      <c r="F106" s="214">
        <v>0</v>
      </c>
      <c r="G106" s="214">
        <v>0</v>
      </c>
      <c r="H106" s="214">
        <v>0</v>
      </c>
      <c r="I106" s="214">
        <v>0</v>
      </c>
      <c r="J106" s="214">
        <v>0</v>
      </c>
      <c r="K106" s="214">
        <v>0</v>
      </c>
      <c r="L106" s="214">
        <v>0</v>
      </c>
      <c r="M106" s="214">
        <v>0</v>
      </c>
      <c r="N106" s="214">
        <v>0</v>
      </c>
      <c r="O106" s="214">
        <v>0</v>
      </c>
      <c r="P106" s="214">
        <v>0</v>
      </c>
      <c r="Q106" s="214">
        <v>0</v>
      </c>
      <c r="R106" s="215"/>
      <c r="S106" s="215"/>
      <c r="T106" s="215"/>
      <c r="U106" s="215"/>
      <c r="V106" s="215"/>
      <c r="W106" s="215"/>
      <c r="X106" s="215"/>
      <c r="Y106" s="215"/>
      <c r="Z106" s="215"/>
      <c r="AA106" s="215"/>
      <c r="AB106" s="215"/>
      <c r="AC106" s="215"/>
      <c r="AD106" s="215"/>
      <c r="AE106" s="215"/>
    </row>
    <row r="107" spans="1:31" s="112" customFormat="1" x14ac:dyDescent="0.2">
      <c r="A107" s="211" t="s">
        <v>147</v>
      </c>
      <c r="B107" s="120">
        <f>SUM(D107:Q107)</f>
        <v>0</v>
      </c>
      <c r="C107" s="446"/>
      <c r="D107" s="214">
        <v>0</v>
      </c>
      <c r="E107" s="214">
        <v>0</v>
      </c>
      <c r="F107" s="214">
        <v>0</v>
      </c>
      <c r="G107" s="214">
        <v>0</v>
      </c>
      <c r="H107" s="214"/>
      <c r="I107" s="214">
        <v>0</v>
      </c>
      <c r="J107" s="214">
        <v>0</v>
      </c>
      <c r="K107" s="214">
        <v>0</v>
      </c>
      <c r="L107" s="214">
        <v>0</v>
      </c>
      <c r="M107" s="214">
        <v>0</v>
      </c>
      <c r="N107" s="214">
        <v>0</v>
      </c>
      <c r="O107" s="214">
        <v>0</v>
      </c>
      <c r="P107" s="214">
        <v>0</v>
      </c>
      <c r="Q107" s="214">
        <v>0</v>
      </c>
      <c r="R107" s="153"/>
      <c r="S107" s="204"/>
      <c r="T107" s="204"/>
      <c r="U107" s="204"/>
      <c r="V107" s="204"/>
      <c r="W107" s="204"/>
      <c r="X107" s="204"/>
      <c r="Y107" s="204"/>
      <c r="Z107" s="204"/>
      <c r="AA107" s="204"/>
      <c r="AB107" s="204"/>
      <c r="AC107" s="204"/>
      <c r="AD107" s="204"/>
      <c r="AE107" s="204"/>
    </row>
    <row r="108" spans="1:31" s="112" customFormat="1" ht="24" x14ac:dyDescent="0.2">
      <c r="A108" s="219" t="s">
        <v>354</v>
      </c>
      <c r="B108" s="120">
        <f t="shared" ref="B108:B109" si="27">SUM(D108:Q108)</f>
        <v>0</v>
      </c>
      <c r="C108" s="446"/>
      <c r="D108" s="214">
        <v>0</v>
      </c>
      <c r="E108" s="214">
        <v>0</v>
      </c>
      <c r="F108" s="214">
        <v>0</v>
      </c>
      <c r="G108" s="214">
        <v>0</v>
      </c>
      <c r="H108" s="214">
        <v>0</v>
      </c>
      <c r="I108" s="214">
        <v>0</v>
      </c>
      <c r="J108" s="214">
        <v>0</v>
      </c>
      <c r="K108" s="214">
        <v>0</v>
      </c>
      <c r="L108" s="214">
        <v>0</v>
      </c>
      <c r="M108" s="214">
        <v>0</v>
      </c>
      <c r="N108" s="214">
        <v>0</v>
      </c>
      <c r="O108" s="214">
        <v>0</v>
      </c>
      <c r="P108" s="214">
        <v>0</v>
      </c>
      <c r="Q108" s="214">
        <v>0</v>
      </c>
      <c r="R108" s="153"/>
      <c r="S108" s="204"/>
      <c r="T108" s="204"/>
      <c r="U108" s="204"/>
      <c r="V108" s="204"/>
      <c r="W108" s="204"/>
      <c r="X108" s="204"/>
      <c r="Y108" s="204"/>
      <c r="Z108" s="204"/>
      <c r="AA108" s="204"/>
      <c r="AB108" s="204"/>
      <c r="AC108" s="204"/>
      <c r="AD108" s="204"/>
      <c r="AE108" s="204"/>
    </row>
    <row r="109" spans="1:31" s="223" customFormat="1" ht="24" x14ac:dyDescent="0.2">
      <c r="A109" s="221" t="s">
        <v>355</v>
      </c>
      <c r="B109" s="120">
        <f t="shared" si="27"/>
        <v>0</v>
      </c>
      <c r="C109" s="446"/>
      <c r="D109" s="214">
        <v>0</v>
      </c>
      <c r="E109" s="214">
        <v>0</v>
      </c>
      <c r="F109" s="214">
        <v>0</v>
      </c>
      <c r="G109" s="214">
        <v>0</v>
      </c>
      <c r="H109" s="214">
        <v>0</v>
      </c>
      <c r="I109" s="214">
        <v>0</v>
      </c>
      <c r="J109" s="214">
        <v>0</v>
      </c>
      <c r="K109" s="214">
        <v>0</v>
      </c>
      <c r="L109" s="214">
        <v>0</v>
      </c>
      <c r="M109" s="214">
        <v>0</v>
      </c>
      <c r="N109" s="214">
        <v>0</v>
      </c>
      <c r="O109" s="214">
        <v>0</v>
      </c>
      <c r="P109" s="214">
        <v>0</v>
      </c>
      <c r="Q109" s="214">
        <v>0</v>
      </c>
      <c r="R109" s="222"/>
      <c r="S109" s="222"/>
      <c r="T109" s="222"/>
      <c r="U109" s="222"/>
      <c r="V109" s="222"/>
      <c r="W109" s="222"/>
      <c r="X109" s="222"/>
      <c r="Y109" s="222"/>
      <c r="Z109" s="222"/>
      <c r="AA109" s="222"/>
      <c r="AB109" s="222"/>
      <c r="AC109" s="222"/>
      <c r="AD109" s="222"/>
      <c r="AE109" s="222"/>
    </row>
    <row r="110" spans="1:31" s="228" customFormat="1" ht="26.25" customHeight="1" x14ac:dyDescent="0.25">
      <c r="A110" s="224" t="s">
        <v>148</v>
      </c>
      <c r="B110" s="120">
        <f>SUM(D110:Q110)</f>
        <v>0</v>
      </c>
      <c r="C110" s="446"/>
      <c r="D110" s="225">
        <f t="shared" ref="D110:Q110" si="28">D85+D88+D91+D94+SUM(D97:D101)+SUM(D102:D104)+SUM(D107:D109)</f>
        <v>0</v>
      </c>
      <c r="E110" s="225">
        <f t="shared" si="28"/>
        <v>0</v>
      </c>
      <c r="F110" s="225">
        <f t="shared" si="28"/>
        <v>0</v>
      </c>
      <c r="G110" s="225">
        <f t="shared" si="28"/>
        <v>0</v>
      </c>
      <c r="H110" s="225">
        <f t="shared" si="28"/>
        <v>0</v>
      </c>
      <c r="I110" s="225">
        <f t="shared" si="28"/>
        <v>0</v>
      </c>
      <c r="J110" s="225">
        <f t="shared" si="28"/>
        <v>0</v>
      </c>
      <c r="K110" s="225">
        <f t="shared" si="28"/>
        <v>0</v>
      </c>
      <c r="L110" s="225">
        <f t="shared" si="28"/>
        <v>0</v>
      </c>
      <c r="M110" s="225">
        <f t="shared" si="28"/>
        <v>0</v>
      </c>
      <c r="N110" s="225">
        <f t="shared" si="28"/>
        <v>0</v>
      </c>
      <c r="O110" s="225">
        <f t="shared" si="28"/>
        <v>0</v>
      </c>
      <c r="P110" s="225">
        <f t="shared" si="28"/>
        <v>0</v>
      </c>
      <c r="Q110" s="225">
        <f t="shared" si="28"/>
        <v>0</v>
      </c>
      <c r="R110" s="226"/>
      <c r="S110" s="227"/>
      <c r="T110" s="227"/>
      <c r="U110" s="227"/>
      <c r="V110" s="227"/>
      <c r="W110" s="227"/>
      <c r="X110" s="227"/>
      <c r="Y110" s="227"/>
      <c r="Z110" s="227"/>
      <c r="AA110" s="227"/>
      <c r="AB110" s="227"/>
      <c r="AC110" s="227"/>
      <c r="AD110" s="227"/>
      <c r="AE110" s="227"/>
    </row>
    <row r="111" spans="1:31" s="116" customFormat="1" ht="14.25" customHeight="1" x14ac:dyDescent="0.2">
      <c r="A111" s="230" t="s">
        <v>149</v>
      </c>
      <c r="B111" s="120"/>
      <c r="C111" s="446"/>
      <c r="D111" s="120"/>
      <c r="E111" s="120"/>
      <c r="F111" s="120"/>
      <c r="G111" s="120"/>
      <c r="H111" s="120"/>
      <c r="I111" s="120"/>
      <c r="J111" s="120"/>
      <c r="K111" s="120"/>
      <c r="L111" s="120"/>
      <c r="M111" s="120"/>
      <c r="N111" s="120"/>
      <c r="O111" s="120"/>
      <c r="P111" s="120"/>
      <c r="Q111" s="120"/>
      <c r="R111" s="154"/>
      <c r="S111" s="135"/>
      <c r="T111" s="135"/>
      <c r="U111" s="135"/>
      <c r="V111" s="135"/>
      <c r="W111" s="135"/>
      <c r="X111" s="135"/>
      <c r="Y111" s="135"/>
      <c r="Z111" s="135"/>
      <c r="AA111" s="135"/>
      <c r="AB111" s="135"/>
      <c r="AC111" s="135"/>
      <c r="AD111" s="135"/>
      <c r="AE111" s="135"/>
    </row>
    <row r="112" spans="1:31" s="122" customFormat="1" x14ac:dyDescent="0.2">
      <c r="A112" s="211" t="s">
        <v>150</v>
      </c>
      <c r="B112" s="120">
        <f>SUM(D112:Q112)</f>
        <v>0</v>
      </c>
      <c r="C112" s="446"/>
      <c r="D112" s="163">
        <f t="shared" ref="D112:Q112" si="29">D113*D114+D115*D116</f>
        <v>0</v>
      </c>
      <c r="E112" s="163">
        <f t="shared" si="29"/>
        <v>0</v>
      </c>
      <c r="F112" s="163">
        <f t="shared" si="29"/>
        <v>0</v>
      </c>
      <c r="G112" s="163">
        <f t="shared" si="29"/>
        <v>0</v>
      </c>
      <c r="H112" s="163">
        <f t="shared" si="29"/>
        <v>0</v>
      </c>
      <c r="I112" s="163">
        <f t="shared" si="29"/>
        <v>0</v>
      </c>
      <c r="J112" s="163">
        <f t="shared" si="29"/>
        <v>0</v>
      </c>
      <c r="K112" s="163">
        <f t="shared" si="29"/>
        <v>0</v>
      </c>
      <c r="L112" s="163">
        <f t="shared" si="29"/>
        <v>0</v>
      </c>
      <c r="M112" s="163">
        <f t="shared" si="29"/>
        <v>0</v>
      </c>
      <c r="N112" s="163">
        <f t="shared" si="29"/>
        <v>0</v>
      </c>
      <c r="O112" s="163">
        <f t="shared" si="29"/>
        <v>0</v>
      </c>
      <c r="P112" s="163">
        <f t="shared" si="29"/>
        <v>0</v>
      </c>
      <c r="Q112" s="163">
        <f t="shared" si="29"/>
        <v>0</v>
      </c>
      <c r="R112" s="153"/>
      <c r="S112" s="204"/>
      <c r="T112" s="204"/>
      <c r="U112" s="204"/>
      <c r="V112" s="204"/>
      <c r="W112" s="204"/>
      <c r="X112" s="204"/>
      <c r="Y112" s="204"/>
      <c r="Z112" s="204"/>
      <c r="AA112" s="204"/>
      <c r="AB112" s="204"/>
      <c r="AC112" s="204"/>
      <c r="AD112" s="204"/>
      <c r="AE112" s="204"/>
    </row>
    <row r="113" spans="1:31" s="216" customFormat="1" ht="11.25" customHeight="1" x14ac:dyDescent="0.2">
      <c r="A113" s="212" t="s">
        <v>351</v>
      </c>
      <c r="B113" s="213" t="s">
        <v>140</v>
      </c>
      <c r="C113" s="446"/>
      <c r="D113" s="214">
        <v>0</v>
      </c>
      <c r="E113" s="214">
        <v>0</v>
      </c>
      <c r="F113" s="214">
        <v>0</v>
      </c>
      <c r="G113" s="214">
        <v>0</v>
      </c>
      <c r="H113" s="214">
        <v>0</v>
      </c>
      <c r="I113" s="214">
        <v>0</v>
      </c>
      <c r="J113" s="214">
        <v>0</v>
      </c>
      <c r="K113" s="214">
        <v>0</v>
      </c>
      <c r="L113" s="214">
        <v>0</v>
      </c>
      <c r="M113" s="214">
        <v>0</v>
      </c>
      <c r="N113" s="214">
        <v>0</v>
      </c>
      <c r="O113" s="214">
        <v>0</v>
      </c>
      <c r="P113" s="214">
        <v>0</v>
      </c>
      <c r="Q113" s="214">
        <v>0</v>
      </c>
      <c r="R113" s="215"/>
      <c r="S113" s="215"/>
      <c r="T113" s="215"/>
      <c r="U113" s="215"/>
      <c r="V113" s="215"/>
      <c r="W113" s="215"/>
      <c r="X113" s="215"/>
      <c r="Y113" s="215"/>
      <c r="Z113" s="215"/>
      <c r="AA113" s="215"/>
      <c r="AB113" s="215"/>
      <c r="AC113" s="215"/>
      <c r="AD113" s="215"/>
      <c r="AE113" s="215"/>
    </row>
    <row r="114" spans="1:31" s="216" customFormat="1" ht="11.25" customHeight="1" x14ac:dyDescent="0.2">
      <c r="A114" s="212" t="s">
        <v>353</v>
      </c>
      <c r="B114" s="213" t="s">
        <v>140</v>
      </c>
      <c r="C114" s="446"/>
      <c r="D114" s="214">
        <v>0</v>
      </c>
      <c r="E114" s="214">
        <v>0</v>
      </c>
      <c r="F114" s="214">
        <v>0</v>
      </c>
      <c r="G114" s="214">
        <v>0</v>
      </c>
      <c r="H114" s="214">
        <v>0</v>
      </c>
      <c r="I114" s="214">
        <v>0</v>
      </c>
      <c r="J114" s="214">
        <v>0</v>
      </c>
      <c r="K114" s="214">
        <v>0</v>
      </c>
      <c r="L114" s="214">
        <v>0</v>
      </c>
      <c r="M114" s="214">
        <v>0</v>
      </c>
      <c r="N114" s="214">
        <v>0</v>
      </c>
      <c r="O114" s="214">
        <v>0</v>
      </c>
      <c r="P114" s="214">
        <v>0</v>
      </c>
      <c r="Q114" s="214">
        <v>0</v>
      </c>
      <c r="R114" s="215"/>
      <c r="S114" s="215"/>
      <c r="T114" s="215"/>
      <c r="U114" s="215"/>
      <c r="V114" s="215"/>
      <c r="W114" s="215"/>
      <c r="X114" s="215"/>
      <c r="Y114" s="215"/>
      <c r="Z114" s="215"/>
      <c r="AA114" s="215"/>
      <c r="AB114" s="215"/>
      <c r="AC114" s="215"/>
      <c r="AD114" s="215"/>
      <c r="AE114" s="215"/>
    </row>
    <row r="115" spans="1:31" s="216" customFormat="1" ht="11.25" customHeight="1" x14ac:dyDescent="0.2">
      <c r="A115" s="212" t="s">
        <v>352</v>
      </c>
      <c r="B115" s="213" t="s">
        <v>140</v>
      </c>
      <c r="C115" s="446"/>
      <c r="D115" s="214">
        <v>0</v>
      </c>
      <c r="E115" s="214">
        <v>0</v>
      </c>
      <c r="F115" s="214">
        <v>0</v>
      </c>
      <c r="G115" s="214">
        <v>0</v>
      </c>
      <c r="H115" s="214">
        <v>0</v>
      </c>
      <c r="I115" s="214">
        <v>0</v>
      </c>
      <c r="J115" s="214">
        <v>0</v>
      </c>
      <c r="K115" s="214">
        <v>0</v>
      </c>
      <c r="L115" s="214">
        <v>0</v>
      </c>
      <c r="M115" s="214">
        <v>0</v>
      </c>
      <c r="N115" s="214">
        <v>0</v>
      </c>
      <c r="O115" s="214">
        <v>0</v>
      </c>
      <c r="P115" s="214">
        <v>0</v>
      </c>
      <c r="Q115" s="214">
        <v>0</v>
      </c>
      <c r="R115" s="215"/>
      <c r="S115" s="215"/>
      <c r="T115" s="215"/>
      <c r="U115" s="215"/>
      <c r="V115" s="215"/>
      <c r="W115" s="215"/>
      <c r="X115" s="215"/>
      <c r="Y115" s="215"/>
      <c r="Z115" s="215"/>
      <c r="AA115" s="215"/>
      <c r="AB115" s="215"/>
      <c r="AC115" s="215"/>
      <c r="AD115" s="215"/>
      <c r="AE115" s="215"/>
    </row>
    <row r="116" spans="1:31" s="216" customFormat="1" ht="11.25" customHeight="1" x14ac:dyDescent="0.2">
      <c r="A116" s="212" t="s">
        <v>353</v>
      </c>
      <c r="B116" s="213" t="s">
        <v>140</v>
      </c>
      <c r="C116" s="446"/>
      <c r="D116" s="214">
        <v>0</v>
      </c>
      <c r="E116" s="214">
        <v>0</v>
      </c>
      <c r="F116" s="214">
        <v>0</v>
      </c>
      <c r="G116" s="214">
        <v>0</v>
      </c>
      <c r="H116" s="214">
        <v>0</v>
      </c>
      <c r="I116" s="214">
        <v>0</v>
      </c>
      <c r="J116" s="214">
        <v>0</v>
      </c>
      <c r="K116" s="214">
        <v>0</v>
      </c>
      <c r="L116" s="214">
        <v>0</v>
      </c>
      <c r="M116" s="214">
        <v>0</v>
      </c>
      <c r="N116" s="214">
        <v>0</v>
      </c>
      <c r="O116" s="214">
        <v>0</v>
      </c>
      <c r="P116" s="214">
        <v>0</v>
      </c>
      <c r="Q116" s="214">
        <v>0</v>
      </c>
      <c r="R116" s="215"/>
      <c r="S116" s="215"/>
      <c r="T116" s="215"/>
      <c r="U116" s="215"/>
      <c r="V116" s="215"/>
      <c r="W116" s="215"/>
      <c r="X116" s="215"/>
      <c r="Y116" s="215"/>
      <c r="Z116" s="215"/>
      <c r="AA116" s="215"/>
      <c r="AB116" s="215"/>
      <c r="AC116" s="215"/>
      <c r="AD116" s="215"/>
      <c r="AE116" s="215"/>
    </row>
    <row r="117" spans="1:31" s="122" customFormat="1" x14ac:dyDescent="0.2">
      <c r="A117" s="211" t="s">
        <v>345</v>
      </c>
      <c r="B117" s="120">
        <f>SUM(D117:Q117)</f>
        <v>0</v>
      </c>
      <c r="C117" s="446"/>
      <c r="D117" s="163">
        <f t="shared" ref="D117:Q117" si="30">D118*D119</f>
        <v>0</v>
      </c>
      <c r="E117" s="163">
        <f t="shared" si="30"/>
        <v>0</v>
      </c>
      <c r="F117" s="163">
        <f t="shared" si="30"/>
        <v>0</v>
      </c>
      <c r="G117" s="163">
        <f t="shared" si="30"/>
        <v>0</v>
      </c>
      <c r="H117" s="163">
        <f t="shared" si="30"/>
        <v>0</v>
      </c>
      <c r="I117" s="163">
        <f t="shared" si="30"/>
        <v>0</v>
      </c>
      <c r="J117" s="163">
        <f t="shared" si="30"/>
        <v>0</v>
      </c>
      <c r="K117" s="163">
        <f t="shared" si="30"/>
        <v>0</v>
      </c>
      <c r="L117" s="163">
        <f t="shared" si="30"/>
        <v>0</v>
      </c>
      <c r="M117" s="163">
        <f t="shared" si="30"/>
        <v>0</v>
      </c>
      <c r="N117" s="163">
        <f t="shared" si="30"/>
        <v>0</v>
      </c>
      <c r="O117" s="163">
        <f t="shared" si="30"/>
        <v>0</v>
      </c>
      <c r="P117" s="163">
        <f t="shared" si="30"/>
        <v>0</v>
      </c>
      <c r="Q117" s="163">
        <f t="shared" si="30"/>
        <v>0</v>
      </c>
      <c r="R117" s="153"/>
      <c r="S117" s="204"/>
      <c r="T117" s="204"/>
      <c r="U117" s="204"/>
      <c r="V117" s="204"/>
      <c r="W117" s="204"/>
      <c r="X117" s="204"/>
      <c r="Y117" s="204"/>
      <c r="Z117" s="204"/>
      <c r="AA117" s="204"/>
      <c r="AB117" s="204"/>
      <c r="AC117" s="204"/>
      <c r="AD117" s="204"/>
      <c r="AE117" s="204"/>
    </row>
    <row r="118" spans="1:31" s="216" customFormat="1" ht="11.25" customHeight="1" x14ac:dyDescent="0.2">
      <c r="A118" s="212" t="s">
        <v>346</v>
      </c>
      <c r="B118" s="213" t="s">
        <v>140</v>
      </c>
      <c r="C118" s="446"/>
      <c r="D118" s="214">
        <v>0</v>
      </c>
      <c r="E118" s="214">
        <v>0</v>
      </c>
      <c r="F118" s="214">
        <v>0</v>
      </c>
      <c r="G118" s="214">
        <v>0</v>
      </c>
      <c r="H118" s="214">
        <v>0</v>
      </c>
      <c r="I118" s="214">
        <v>0</v>
      </c>
      <c r="J118" s="214">
        <v>0</v>
      </c>
      <c r="K118" s="214">
        <v>0</v>
      </c>
      <c r="L118" s="214">
        <v>0</v>
      </c>
      <c r="M118" s="214">
        <v>0</v>
      </c>
      <c r="N118" s="214">
        <v>0</v>
      </c>
      <c r="O118" s="214">
        <v>0</v>
      </c>
      <c r="P118" s="214">
        <v>0</v>
      </c>
      <c r="Q118" s="214">
        <v>0</v>
      </c>
      <c r="R118" s="215"/>
      <c r="S118" s="215"/>
      <c r="T118" s="215"/>
      <c r="U118" s="215"/>
      <c r="V118" s="215"/>
      <c r="W118" s="215"/>
      <c r="X118" s="215"/>
      <c r="Y118" s="215"/>
      <c r="Z118" s="215"/>
      <c r="AA118" s="215"/>
      <c r="AB118" s="215"/>
      <c r="AC118" s="215"/>
      <c r="AD118" s="215"/>
      <c r="AE118" s="215"/>
    </row>
    <row r="119" spans="1:31" s="216" customFormat="1" ht="11.25" customHeight="1" x14ac:dyDescent="0.2">
      <c r="A119" s="212" t="s">
        <v>151</v>
      </c>
      <c r="B119" s="213" t="s">
        <v>140</v>
      </c>
      <c r="C119" s="446"/>
      <c r="D119" s="214">
        <v>0</v>
      </c>
      <c r="E119" s="214">
        <v>0</v>
      </c>
      <c r="F119" s="214">
        <v>0</v>
      </c>
      <c r="G119" s="214">
        <v>0</v>
      </c>
      <c r="H119" s="214">
        <v>0</v>
      </c>
      <c r="I119" s="214">
        <v>0</v>
      </c>
      <c r="J119" s="214">
        <v>0</v>
      </c>
      <c r="K119" s="214">
        <v>0</v>
      </c>
      <c r="L119" s="214">
        <v>0</v>
      </c>
      <c r="M119" s="214">
        <v>0</v>
      </c>
      <c r="N119" s="214">
        <v>0</v>
      </c>
      <c r="O119" s="214">
        <v>0</v>
      </c>
      <c r="P119" s="214">
        <v>0</v>
      </c>
      <c r="Q119" s="214">
        <v>0</v>
      </c>
      <c r="R119" s="215"/>
      <c r="S119" s="215"/>
      <c r="T119" s="215"/>
      <c r="U119" s="215"/>
      <c r="V119" s="215"/>
      <c r="W119" s="215"/>
      <c r="X119" s="215"/>
      <c r="Y119" s="215"/>
      <c r="Z119" s="215"/>
      <c r="AA119" s="215"/>
      <c r="AB119" s="215"/>
      <c r="AC119" s="215"/>
      <c r="AD119" s="215"/>
      <c r="AE119" s="215"/>
    </row>
    <row r="120" spans="1:31" s="122" customFormat="1" ht="25.5" x14ac:dyDescent="0.2">
      <c r="A120" s="211" t="s">
        <v>152</v>
      </c>
      <c r="B120" s="120">
        <f>SUM(D120:Q120)</f>
        <v>0</v>
      </c>
      <c r="C120" s="446"/>
      <c r="D120" s="121">
        <v>0</v>
      </c>
      <c r="E120" s="121">
        <v>0</v>
      </c>
      <c r="F120" s="121">
        <v>0</v>
      </c>
      <c r="G120" s="121">
        <v>0</v>
      </c>
      <c r="H120" s="121">
        <v>0</v>
      </c>
      <c r="I120" s="121">
        <v>0</v>
      </c>
      <c r="J120" s="121">
        <v>0</v>
      </c>
      <c r="K120" s="121">
        <v>0</v>
      </c>
      <c r="L120" s="121">
        <v>0</v>
      </c>
      <c r="M120" s="121">
        <v>0</v>
      </c>
      <c r="N120" s="121">
        <v>0</v>
      </c>
      <c r="O120" s="121">
        <v>0</v>
      </c>
      <c r="P120" s="121">
        <v>0</v>
      </c>
      <c r="Q120" s="121">
        <v>0</v>
      </c>
      <c r="R120" s="153"/>
      <c r="S120" s="204"/>
      <c r="T120" s="204"/>
      <c r="U120" s="204"/>
      <c r="V120" s="204"/>
      <c r="W120" s="204"/>
      <c r="X120" s="204"/>
      <c r="Y120" s="204"/>
      <c r="Z120" s="204"/>
      <c r="AA120" s="204"/>
      <c r="AB120" s="204"/>
      <c r="AC120" s="204"/>
      <c r="AD120" s="204"/>
      <c r="AE120" s="204"/>
    </row>
    <row r="121" spans="1:31" s="122" customFormat="1" hidden="1" x14ac:dyDescent="0.2">
      <c r="A121" s="211"/>
      <c r="B121" s="120">
        <f>SUM(D121:Q121)</f>
        <v>0</v>
      </c>
      <c r="C121" s="446"/>
      <c r="D121" s="163">
        <f t="shared" ref="D121:Q121" si="31">D122*D123</f>
        <v>0</v>
      </c>
      <c r="E121" s="163">
        <f t="shared" si="31"/>
        <v>0</v>
      </c>
      <c r="F121" s="163">
        <f t="shared" si="31"/>
        <v>0</v>
      </c>
      <c r="G121" s="163">
        <f t="shared" si="31"/>
        <v>0</v>
      </c>
      <c r="H121" s="163">
        <f t="shared" si="31"/>
        <v>0</v>
      </c>
      <c r="I121" s="163">
        <f t="shared" si="31"/>
        <v>0</v>
      </c>
      <c r="J121" s="163">
        <f t="shared" si="31"/>
        <v>0</v>
      </c>
      <c r="K121" s="163">
        <f t="shared" si="31"/>
        <v>0</v>
      </c>
      <c r="L121" s="163">
        <f t="shared" si="31"/>
        <v>0</v>
      </c>
      <c r="M121" s="163">
        <f t="shared" si="31"/>
        <v>0</v>
      </c>
      <c r="N121" s="163">
        <f t="shared" si="31"/>
        <v>0</v>
      </c>
      <c r="O121" s="163">
        <f t="shared" si="31"/>
        <v>0</v>
      </c>
      <c r="P121" s="163">
        <f t="shared" si="31"/>
        <v>0</v>
      </c>
      <c r="Q121" s="163">
        <f t="shared" si="31"/>
        <v>0</v>
      </c>
      <c r="R121" s="153"/>
      <c r="S121" s="204"/>
      <c r="T121" s="204"/>
      <c r="U121" s="204"/>
      <c r="V121" s="204"/>
      <c r="W121" s="204"/>
      <c r="X121" s="204"/>
      <c r="Y121" s="204"/>
      <c r="Z121" s="204"/>
      <c r="AA121" s="204"/>
      <c r="AB121" s="204"/>
      <c r="AC121" s="204"/>
      <c r="AD121" s="204"/>
      <c r="AE121" s="204"/>
    </row>
    <row r="122" spans="1:31" s="216" customFormat="1" ht="11.25" hidden="1" customHeight="1" x14ac:dyDescent="0.2">
      <c r="A122" s="212"/>
      <c r="B122" s="213" t="s">
        <v>140</v>
      </c>
      <c r="C122" s="446"/>
      <c r="D122" s="214">
        <v>0</v>
      </c>
      <c r="E122" s="214">
        <v>0</v>
      </c>
      <c r="F122" s="214">
        <v>0</v>
      </c>
      <c r="G122" s="214">
        <v>0</v>
      </c>
      <c r="H122" s="214">
        <v>0</v>
      </c>
      <c r="I122" s="214">
        <v>0</v>
      </c>
      <c r="J122" s="214">
        <v>0</v>
      </c>
      <c r="K122" s="214">
        <v>0</v>
      </c>
      <c r="L122" s="214">
        <v>0</v>
      </c>
      <c r="M122" s="214">
        <v>0</v>
      </c>
      <c r="N122" s="214">
        <v>0</v>
      </c>
      <c r="O122" s="214">
        <v>0</v>
      </c>
      <c r="P122" s="214">
        <v>0</v>
      </c>
      <c r="Q122" s="214">
        <v>0</v>
      </c>
      <c r="R122" s="215"/>
      <c r="S122" s="215"/>
      <c r="T122" s="215"/>
      <c r="U122" s="215"/>
      <c r="V122" s="215"/>
      <c r="W122" s="215"/>
      <c r="X122" s="215"/>
      <c r="Y122" s="215"/>
      <c r="Z122" s="215"/>
      <c r="AA122" s="215"/>
      <c r="AB122" s="215"/>
      <c r="AC122" s="215"/>
      <c r="AD122" s="215"/>
      <c r="AE122" s="215"/>
    </row>
    <row r="123" spans="1:31" s="216" customFormat="1" ht="11.25" hidden="1" customHeight="1" x14ac:dyDescent="0.2">
      <c r="A123" s="212"/>
      <c r="B123" s="213" t="s">
        <v>140</v>
      </c>
      <c r="C123" s="446"/>
      <c r="D123" s="214">
        <v>0</v>
      </c>
      <c r="E123" s="214">
        <v>0</v>
      </c>
      <c r="F123" s="214">
        <v>0</v>
      </c>
      <c r="G123" s="214">
        <v>0</v>
      </c>
      <c r="H123" s="214">
        <v>0</v>
      </c>
      <c r="I123" s="214">
        <v>0</v>
      </c>
      <c r="J123" s="214">
        <v>0</v>
      </c>
      <c r="K123" s="214">
        <v>0</v>
      </c>
      <c r="L123" s="214">
        <v>0</v>
      </c>
      <c r="M123" s="214">
        <v>0</v>
      </c>
      <c r="N123" s="214">
        <v>0</v>
      </c>
      <c r="O123" s="214">
        <v>0</v>
      </c>
      <c r="P123" s="214">
        <v>0</v>
      </c>
      <c r="Q123" s="214">
        <v>0</v>
      </c>
      <c r="R123" s="215"/>
      <c r="S123" s="215"/>
      <c r="T123" s="215"/>
      <c r="U123" s="215"/>
      <c r="V123" s="215"/>
      <c r="W123" s="215"/>
      <c r="X123" s="215"/>
      <c r="Y123" s="215"/>
      <c r="Z123" s="215"/>
      <c r="AA123" s="215"/>
      <c r="AB123" s="215"/>
      <c r="AC123" s="215"/>
      <c r="AD123" s="215"/>
      <c r="AE123" s="215"/>
    </row>
    <row r="124" spans="1:31" s="122" customFormat="1" hidden="1" x14ac:dyDescent="0.2">
      <c r="A124" s="211"/>
      <c r="B124" s="120">
        <f>SUM(D124:Q124)</f>
        <v>0</v>
      </c>
      <c r="C124" s="446"/>
      <c r="D124" s="163">
        <f t="shared" ref="D124:Q124" si="32">D125*D126</f>
        <v>0</v>
      </c>
      <c r="E124" s="163">
        <f t="shared" si="32"/>
        <v>0</v>
      </c>
      <c r="F124" s="163">
        <f t="shared" si="32"/>
        <v>0</v>
      </c>
      <c r="G124" s="163">
        <f t="shared" si="32"/>
        <v>0</v>
      </c>
      <c r="H124" s="163">
        <f t="shared" si="32"/>
        <v>0</v>
      </c>
      <c r="I124" s="163">
        <f t="shared" si="32"/>
        <v>0</v>
      </c>
      <c r="J124" s="163">
        <f t="shared" si="32"/>
        <v>0</v>
      </c>
      <c r="K124" s="163">
        <f t="shared" si="32"/>
        <v>0</v>
      </c>
      <c r="L124" s="163">
        <f t="shared" si="32"/>
        <v>0</v>
      </c>
      <c r="M124" s="163">
        <f t="shared" si="32"/>
        <v>0</v>
      </c>
      <c r="N124" s="163">
        <f t="shared" si="32"/>
        <v>0</v>
      </c>
      <c r="O124" s="163">
        <f t="shared" si="32"/>
        <v>0</v>
      </c>
      <c r="P124" s="163">
        <f t="shared" si="32"/>
        <v>0</v>
      </c>
      <c r="Q124" s="163">
        <f t="shared" si="32"/>
        <v>0</v>
      </c>
      <c r="R124" s="153"/>
      <c r="S124" s="204"/>
      <c r="T124" s="204"/>
      <c r="U124" s="204"/>
      <c r="V124" s="204"/>
      <c r="W124" s="204"/>
      <c r="X124" s="204"/>
      <c r="Y124" s="204"/>
      <c r="Z124" s="204"/>
      <c r="AA124" s="204"/>
      <c r="AB124" s="204"/>
      <c r="AC124" s="204"/>
      <c r="AD124" s="204"/>
      <c r="AE124" s="204"/>
    </row>
    <row r="125" spans="1:31" s="216" customFormat="1" ht="11.25" hidden="1" customHeight="1" x14ac:dyDescent="0.2">
      <c r="A125" s="212"/>
      <c r="B125" s="213" t="s">
        <v>140</v>
      </c>
      <c r="C125" s="446"/>
      <c r="D125" s="214">
        <v>0</v>
      </c>
      <c r="E125" s="214">
        <v>0</v>
      </c>
      <c r="F125" s="214">
        <v>0</v>
      </c>
      <c r="G125" s="214">
        <v>0</v>
      </c>
      <c r="H125" s="214">
        <v>0</v>
      </c>
      <c r="I125" s="214">
        <v>0</v>
      </c>
      <c r="J125" s="214">
        <v>0</v>
      </c>
      <c r="K125" s="214">
        <v>0</v>
      </c>
      <c r="L125" s="214">
        <v>0</v>
      </c>
      <c r="M125" s="214">
        <v>0</v>
      </c>
      <c r="N125" s="214">
        <v>0</v>
      </c>
      <c r="O125" s="214">
        <v>0</v>
      </c>
      <c r="P125" s="214">
        <v>0</v>
      </c>
      <c r="Q125" s="214">
        <v>0</v>
      </c>
      <c r="R125" s="215"/>
      <c r="S125" s="215"/>
      <c r="T125" s="215"/>
      <c r="U125" s="215"/>
      <c r="V125" s="215"/>
      <c r="W125" s="215"/>
      <c r="X125" s="215"/>
      <c r="Y125" s="215"/>
      <c r="Z125" s="215"/>
      <c r="AA125" s="215"/>
      <c r="AB125" s="215"/>
      <c r="AC125" s="215"/>
      <c r="AD125" s="215"/>
      <c r="AE125" s="215"/>
    </row>
    <row r="126" spans="1:31" s="216" customFormat="1" ht="11.25" hidden="1" customHeight="1" x14ac:dyDescent="0.2">
      <c r="A126" s="212"/>
      <c r="B126" s="213" t="s">
        <v>140</v>
      </c>
      <c r="C126" s="446"/>
      <c r="D126" s="214">
        <v>0</v>
      </c>
      <c r="E126" s="214">
        <v>0</v>
      </c>
      <c r="F126" s="214">
        <v>0</v>
      </c>
      <c r="G126" s="214">
        <v>0</v>
      </c>
      <c r="H126" s="214">
        <v>0</v>
      </c>
      <c r="I126" s="214">
        <v>0</v>
      </c>
      <c r="J126" s="214">
        <v>0</v>
      </c>
      <c r="K126" s="214">
        <v>0</v>
      </c>
      <c r="L126" s="214">
        <v>0</v>
      </c>
      <c r="M126" s="214">
        <v>0</v>
      </c>
      <c r="N126" s="214">
        <v>0</v>
      </c>
      <c r="O126" s="214">
        <v>0</v>
      </c>
      <c r="P126" s="214">
        <v>0</v>
      </c>
      <c r="Q126" s="214">
        <v>0</v>
      </c>
      <c r="R126" s="215"/>
      <c r="S126" s="215"/>
      <c r="T126" s="215"/>
      <c r="U126" s="215"/>
      <c r="V126" s="215"/>
      <c r="W126" s="215"/>
      <c r="X126" s="215"/>
      <c r="Y126" s="215"/>
      <c r="Z126" s="215"/>
      <c r="AA126" s="215"/>
      <c r="AB126" s="215"/>
      <c r="AC126" s="215"/>
      <c r="AD126" s="215"/>
      <c r="AE126" s="215"/>
    </row>
    <row r="127" spans="1:31" s="122" customFormat="1" x14ac:dyDescent="0.2">
      <c r="A127" s="211" t="s">
        <v>155</v>
      </c>
      <c r="B127" s="120">
        <f>SUM(D127:Q127)</f>
        <v>0</v>
      </c>
      <c r="C127" s="446"/>
      <c r="D127" s="163">
        <f t="shared" ref="D127:Q127" si="33">D128*D129</f>
        <v>0</v>
      </c>
      <c r="E127" s="163">
        <f t="shared" si="33"/>
        <v>0</v>
      </c>
      <c r="F127" s="163">
        <f t="shared" si="33"/>
        <v>0</v>
      </c>
      <c r="G127" s="163">
        <f t="shared" si="33"/>
        <v>0</v>
      </c>
      <c r="H127" s="163">
        <f t="shared" si="33"/>
        <v>0</v>
      </c>
      <c r="I127" s="163">
        <f t="shared" si="33"/>
        <v>0</v>
      </c>
      <c r="J127" s="163">
        <f t="shared" si="33"/>
        <v>0</v>
      </c>
      <c r="K127" s="163">
        <f t="shared" si="33"/>
        <v>0</v>
      </c>
      <c r="L127" s="163">
        <f t="shared" si="33"/>
        <v>0</v>
      </c>
      <c r="M127" s="163">
        <f t="shared" si="33"/>
        <v>0</v>
      </c>
      <c r="N127" s="163">
        <f t="shared" si="33"/>
        <v>0</v>
      </c>
      <c r="O127" s="163">
        <f t="shared" si="33"/>
        <v>0</v>
      </c>
      <c r="P127" s="163">
        <f t="shared" si="33"/>
        <v>0</v>
      </c>
      <c r="Q127" s="163">
        <f t="shared" si="33"/>
        <v>0</v>
      </c>
      <c r="R127" s="153"/>
      <c r="S127" s="204"/>
      <c r="T127" s="204"/>
      <c r="U127" s="204"/>
      <c r="V127" s="204"/>
      <c r="W127" s="204"/>
      <c r="X127" s="204"/>
      <c r="Y127" s="204"/>
      <c r="Z127" s="204"/>
      <c r="AA127" s="204"/>
      <c r="AB127" s="204"/>
      <c r="AC127" s="204"/>
      <c r="AD127" s="204"/>
      <c r="AE127" s="204"/>
    </row>
    <row r="128" spans="1:31" s="216" customFormat="1" ht="11.25" customHeight="1" x14ac:dyDescent="0.2">
      <c r="A128" s="212" t="s">
        <v>153</v>
      </c>
      <c r="B128" s="213" t="s">
        <v>140</v>
      </c>
      <c r="C128" s="446"/>
      <c r="D128" s="214">
        <v>0</v>
      </c>
      <c r="E128" s="214">
        <v>0</v>
      </c>
      <c r="F128" s="214">
        <v>0</v>
      </c>
      <c r="G128" s="214">
        <v>0</v>
      </c>
      <c r="H128" s="214">
        <v>0</v>
      </c>
      <c r="I128" s="214">
        <v>0</v>
      </c>
      <c r="J128" s="214">
        <v>0</v>
      </c>
      <c r="K128" s="214">
        <v>0</v>
      </c>
      <c r="L128" s="214">
        <v>0</v>
      </c>
      <c r="M128" s="214">
        <v>0</v>
      </c>
      <c r="N128" s="214">
        <v>0</v>
      </c>
      <c r="O128" s="214">
        <v>0</v>
      </c>
      <c r="P128" s="214">
        <v>0</v>
      </c>
      <c r="Q128" s="214">
        <v>0</v>
      </c>
      <c r="R128" s="215"/>
      <c r="S128" s="215"/>
      <c r="T128" s="215"/>
      <c r="U128" s="215"/>
      <c r="V128" s="215"/>
      <c r="W128" s="215"/>
      <c r="X128" s="215"/>
      <c r="Y128" s="215"/>
      <c r="Z128" s="215"/>
      <c r="AA128" s="215"/>
      <c r="AB128" s="215"/>
      <c r="AC128" s="215"/>
      <c r="AD128" s="215"/>
      <c r="AE128" s="215"/>
    </row>
    <row r="129" spans="1:31" s="216" customFormat="1" ht="11.25" customHeight="1" x14ac:dyDescent="0.2">
      <c r="A129" s="212" t="s">
        <v>154</v>
      </c>
      <c r="B129" s="213" t="s">
        <v>140</v>
      </c>
      <c r="C129" s="446"/>
      <c r="D129" s="214">
        <v>0</v>
      </c>
      <c r="E129" s="214">
        <v>0</v>
      </c>
      <c r="F129" s="214">
        <v>0</v>
      </c>
      <c r="G129" s="214">
        <v>0</v>
      </c>
      <c r="H129" s="214">
        <v>0</v>
      </c>
      <c r="I129" s="214">
        <v>0</v>
      </c>
      <c r="J129" s="214">
        <v>0</v>
      </c>
      <c r="K129" s="214">
        <v>0</v>
      </c>
      <c r="L129" s="214">
        <v>0</v>
      </c>
      <c r="M129" s="214">
        <v>0</v>
      </c>
      <c r="N129" s="214">
        <v>0</v>
      </c>
      <c r="O129" s="214">
        <v>0</v>
      </c>
      <c r="P129" s="214">
        <v>0</v>
      </c>
      <c r="Q129" s="214">
        <v>0</v>
      </c>
      <c r="R129" s="215"/>
      <c r="S129" s="215"/>
      <c r="T129" s="215"/>
      <c r="U129" s="215"/>
      <c r="V129" s="215"/>
      <c r="W129" s="215"/>
      <c r="X129" s="215"/>
      <c r="Y129" s="215"/>
      <c r="Z129" s="215"/>
      <c r="AA129" s="215"/>
      <c r="AB129" s="215"/>
      <c r="AC129" s="215"/>
      <c r="AD129" s="215"/>
      <c r="AE129" s="215"/>
    </row>
    <row r="130" spans="1:31" s="122" customFormat="1" x14ac:dyDescent="0.2">
      <c r="A130" s="211" t="s">
        <v>156</v>
      </c>
      <c r="B130" s="120">
        <f>SUM(D130:Q130)</f>
        <v>0</v>
      </c>
      <c r="C130" s="446"/>
      <c r="D130" s="163">
        <f t="shared" ref="D130:Q130" si="34">D131*D132</f>
        <v>0</v>
      </c>
      <c r="E130" s="163">
        <f t="shared" si="34"/>
        <v>0</v>
      </c>
      <c r="F130" s="163">
        <f t="shared" si="34"/>
        <v>0</v>
      </c>
      <c r="G130" s="163">
        <f t="shared" si="34"/>
        <v>0</v>
      </c>
      <c r="H130" s="163">
        <f t="shared" si="34"/>
        <v>0</v>
      </c>
      <c r="I130" s="163">
        <f t="shared" si="34"/>
        <v>0</v>
      </c>
      <c r="J130" s="163">
        <f t="shared" si="34"/>
        <v>0</v>
      </c>
      <c r="K130" s="163">
        <f t="shared" si="34"/>
        <v>0</v>
      </c>
      <c r="L130" s="163">
        <f t="shared" si="34"/>
        <v>0</v>
      </c>
      <c r="M130" s="163">
        <f t="shared" si="34"/>
        <v>0</v>
      </c>
      <c r="N130" s="163">
        <f t="shared" si="34"/>
        <v>0</v>
      </c>
      <c r="O130" s="163">
        <f t="shared" si="34"/>
        <v>0</v>
      </c>
      <c r="P130" s="163">
        <f t="shared" si="34"/>
        <v>0</v>
      </c>
      <c r="Q130" s="163">
        <f t="shared" si="34"/>
        <v>0</v>
      </c>
      <c r="R130" s="153"/>
      <c r="S130" s="204"/>
      <c r="T130" s="204"/>
      <c r="U130" s="204"/>
      <c r="V130" s="204"/>
      <c r="W130" s="204"/>
      <c r="X130" s="204"/>
      <c r="Y130" s="204"/>
      <c r="Z130" s="204"/>
      <c r="AA130" s="204"/>
      <c r="AB130" s="204"/>
      <c r="AC130" s="204"/>
      <c r="AD130" s="204"/>
      <c r="AE130" s="204"/>
    </row>
    <row r="131" spans="1:31" s="216" customFormat="1" ht="11.25" customHeight="1" x14ac:dyDescent="0.2">
      <c r="A131" s="212" t="s">
        <v>153</v>
      </c>
      <c r="B131" s="213" t="s">
        <v>140</v>
      </c>
      <c r="C131" s="446"/>
      <c r="D131" s="214">
        <v>0</v>
      </c>
      <c r="E131" s="214">
        <v>0</v>
      </c>
      <c r="F131" s="214">
        <v>0</v>
      </c>
      <c r="G131" s="214">
        <v>0</v>
      </c>
      <c r="H131" s="214">
        <v>0</v>
      </c>
      <c r="I131" s="214">
        <v>0</v>
      </c>
      <c r="J131" s="214">
        <v>0</v>
      </c>
      <c r="K131" s="214">
        <v>0</v>
      </c>
      <c r="L131" s="214">
        <v>0</v>
      </c>
      <c r="M131" s="214">
        <v>0</v>
      </c>
      <c r="N131" s="214">
        <v>0</v>
      </c>
      <c r="O131" s="214">
        <v>0</v>
      </c>
      <c r="P131" s="214">
        <v>0</v>
      </c>
      <c r="Q131" s="214">
        <v>0</v>
      </c>
      <c r="R131" s="215"/>
      <c r="S131" s="215"/>
      <c r="T131" s="215"/>
      <c r="U131" s="215"/>
      <c r="V131" s="215"/>
      <c r="W131" s="215"/>
      <c r="X131" s="215"/>
      <c r="Y131" s="215"/>
      <c r="Z131" s="215"/>
      <c r="AA131" s="215"/>
      <c r="AB131" s="215"/>
      <c r="AC131" s="215"/>
      <c r="AD131" s="215"/>
      <c r="AE131" s="215"/>
    </row>
    <row r="132" spans="1:31" s="216" customFormat="1" ht="11.25" customHeight="1" x14ac:dyDescent="0.2">
      <c r="A132" s="212" t="s">
        <v>154</v>
      </c>
      <c r="B132" s="213" t="s">
        <v>140</v>
      </c>
      <c r="C132" s="446"/>
      <c r="D132" s="214">
        <v>0</v>
      </c>
      <c r="E132" s="214">
        <v>0</v>
      </c>
      <c r="F132" s="214">
        <v>0</v>
      </c>
      <c r="G132" s="214">
        <v>0</v>
      </c>
      <c r="H132" s="214">
        <v>0</v>
      </c>
      <c r="I132" s="214">
        <v>0</v>
      </c>
      <c r="J132" s="214">
        <v>0</v>
      </c>
      <c r="K132" s="214">
        <v>0</v>
      </c>
      <c r="L132" s="214">
        <v>0</v>
      </c>
      <c r="M132" s="214">
        <v>0</v>
      </c>
      <c r="N132" s="214">
        <v>0</v>
      </c>
      <c r="O132" s="214">
        <v>0</v>
      </c>
      <c r="P132" s="214">
        <v>0</v>
      </c>
      <c r="Q132" s="214">
        <v>0</v>
      </c>
      <c r="R132" s="215"/>
      <c r="S132" s="215"/>
      <c r="T132" s="215"/>
      <c r="U132" s="215"/>
      <c r="V132" s="215"/>
      <c r="W132" s="215"/>
      <c r="X132" s="215"/>
      <c r="Y132" s="215"/>
      <c r="Z132" s="215"/>
      <c r="AA132" s="215"/>
      <c r="AB132" s="215"/>
      <c r="AC132" s="215"/>
      <c r="AD132" s="215"/>
      <c r="AE132" s="215"/>
    </row>
    <row r="133" spans="1:31" s="116" customFormat="1" ht="16.5" customHeight="1" x14ac:dyDescent="0.2">
      <c r="A133" s="230" t="s">
        <v>157</v>
      </c>
      <c r="B133" s="120">
        <f>SUM(D133:Q133)</f>
        <v>0</v>
      </c>
      <c r="C133" s="446"/>
      <c r="D133" s="120">
        <f t="shared" ref="D133:Q133" si="35">D112+D117+D120+D121+D124+D127+D130</f>
        <v>0</v>
      </c>
      <c r="E133" s="120">
        <f t="shared" si="35"/>
        <v>0</v>
      </c>
      <c r="F133" s="120">
        <f t="shared" si="35"/>
        <v>0</v>
      </c>
      <c r="G133" s="120">
        <f t="shared" si="35"/>
        <v>0</v>
      </c>
      <c r="H133" s="120">
        <f t="shared" si="35"/>
        <v>0</v>
      </c>
      <c r="I133" s="120">
        <f t="shared" si="35"/>
        <v>0</v>
      </c>
      <c r="J133" s="120">
        <f t="shared" si="35"/>
        <v>0</v>
      </c>
      <c r="K133" s="120">
        <f t="shared" si="35"/>
        <v>0</v>
      </c>
      <c r="L133" s="120">
        <f t="shared" si="35"/>
        <v>0</v>
      </c>
      <c r="M133" s="120">
        <f t="shared" si="35"/>
        <v>0</v>
      </c>
      <c r="N133" s="120">
        <f t="shared" si="35"/>
        <v>0</v>
      </c>
      <c r="O133" s="120">
        <f t="shared" si="35"/>
        <v>0</v>
      </c>
      <c r="P133" s="120">
        <f t="shared" si="35"/>
        <v>0</v>
      </c>
      <c r="Q133" s="120">
        <f t="shared" si="35"/>
        <v>0</v>
      </c>
      <c r="R133" s="154"/>
      <c r="S133" s="135"/>
      <c r="T133" s="135"/>
      <c r="U133" s="135"/>
      <c r="V133" s="135"/>
      <c r="W133" s="135"/>
      <c r="X133" s="135"/>
      <c r="Y133" s="135"/>
      <c r="Z133" s="135"/>
      <c r="AA133" s="135"/>
      <c r="AB133" s="135"/>
      <c r="AC133" s="135"/>
      <c r="AD133" s="135"/>
      <c r="AE133" s="135"/>
    </row>
    <row r="134" spans="1:31" s="122" customFormat="1" x14ac:dyDescent="0.2">
      <c r="A134" s="211" t="s">
        <v>158</v>
      </c>
      <c r="B134" s="120">
        <f>SUM(D134:Q134)</f>
        <v>0</v>
      </c>
      <c r="C134" s="446"/>
      <c r="D134" s="163">
        <f t="shared" ref="D134:Q134" si="36">D135*D136*D137</f>
        <v>0</v>
      </c>
      <c r="E134" s="163">
        <f t="shared" si="36"/>
        <v>0</v>
      </c>
      <c r="F134" s="163">
        <f t="shared" si="36"/>
        <v>0</v>
      </c>
      <c r="G134" s="163">
        <f t="shared" si="36"/>
        <v>0</v>
      </c>
      <c r="H134" s="163">
        <f t="shared" si="36"/>
        <v>0</v>
      </c>
      <c r="I134" s="163">
        <f t="shared" si="36"/>
        <v>0</v>
      </c>
      <c r="J134" s="163">
        <f t="shared" si="36"/>
        <v>0</v>
      </c>
      <c r="K134" s="163">
        <f t="shared" si="36"/>
        <v>0</v>
      </c>
      <c r="L134" s="163">
        <f t="shared" si="36"/>
        <v>0</v>
      </c>
      <c r="M134" s="163">
        <f t="shared" si="36"/>
        <v>0</v>
      </c>
      <c r="N134" s="163">
        <f t="shared" si="36"/>
        <v>0</v>
      </c>
      <c r="O134" s="163">
        <f t="shared" si="36"/>
        <v>0</v>
      </c>
      <c r="P134" s="163">
        <f t="shared" si="36"/>
        <v>0</v>
      </c>
      <c r="Q134" s="163">
        <f t="shared" si="36"/>
        <v>0</v>
      </c>
      <c r="R134" s="153"/>
      <c r="S134" s="204"/>
      <c r="T134" s="204"/>
      <c r="U134" s="204"/>
      <c r="V134" s="204"/>
      <c r="W134" s="204"/>
      <c r="X134" s="204"/>
      <c r="Y134" s="204"/>
      <c r="Z134" s="204"/>
      <c r="AA134" s="204"/>
      <c r="AB134" s="204"/>
      <c r="AC134" s="204"/>
      <c r="AD134" s="204"/>
      <c r="AE134" s="204"/>
    </row>
    <row r="135" spans="1:31" s="216" customFormat="1" ht="11.25" customHeight="1" x14ac:dyDescent="0.2">
      <c r="A135" s="212" t="s">
        <v>159</v>
      </c>
      <c r="B135" s="213" t="s">
        <v>140</v>
      </c>
      <c r="C135" s="446"/>
      <c r="D135" s="214">
        <v>0</v>
      </c>
      <c r="E135" s="214">
        <v>0</v>
      </c>
      <c r="F135" s="214">
        <v>0</v>
      </c>
      <c r="G135" s="214">
        <v>0</v>
      </c>
      <c r="H135" s="214">
        <v>0</v>
      </c>
      <c r="I135" s="214">
        <v>0</v>
      </c>
      <c r="J135" s="214">
        <v>0</v>
      </c>
      <c r="K135" s="214">
        <v>0</v>
      </c>
      <c r="L135" s="214">
        <v>0</v>
      </c>
      <c r="M135" s="214">
        <v>0</v>
      </c>
      <c r="N135" s="214">
        <v>0</v>
      </c>
      <c r="O135" s="214">
        <v>0</v>
      </c>
      <c r="P135" s="214">
        <v>0</v>
      </c>
      <c r="Q135" s="214">
        <v>0</v>
      </c>
      <c r="R135" s="215"/>
      <c r="S135" s="215"/>
      <c r="T135" s="215"/>
      <c r="U135" s="215"/>
      <c r="V135" s="215"/>
      <c r="W135" s="215"/>
      <c r="X135" s="215"/>
      <c r="Y135" s="215"/>
      <c r="Z135" s="215"/>
      <c r="AA135" s="215"/>
      <c r="AB135" s="215"/>
      <c r="AC135" s="215"/>
      <c r="AD135" s="215"/>
      <c r="AE135" s="215"/>
    </row>
    <row r="136" spans="1:31" s="216" customFormat="1" ht="11.25" customHeight="1" x14ac:dyDescent="0.2">
      <c r="A136" s="212" t="s">
        <v>160</v>
      </c>
      <c r="B136" s="213" t="s">
        <v>140</v>
      </c>
      <c r="C136" s="446"/>
      <c r="D136" s="214">
        <v>0</v>
      </c>
      <c r="E136" s="214">
        <v>0</v>
      </c>
      <c r="F136" s="214">
        <v>0</v>
      </c>
      <c r="G136" s="214">
        <v>0</v>
      </c>
      <c r="H136" s="214">
        <v>0</v>
      </c>
      <c r="I136" s="214">
        <v>0</v>
      </c>
      <c r="J136" s="214">
        <v>0</v>
      </c>
      <c r="K136" s="214">
        <v>0</v>
      </c>
      <c r="L136" s="214">
        <v>0</v>
      </c>
      <c r="M136" s="214">
        <v>0</v>
      </c>
      <c r="N136" s="214">
        <v>0</v>
      </c>
      <c r="O136" s="214">
        <v>0</v>
      </c>
      <c r="P136" s="214">
        <v>0</v>
      </c>
      <c r="Q136" s="214">
        <v>0</v>
      </c>
      <c r="R136" s="215"/>
      <c r="S136" s="215"/>
      <c r="T136" s="215"/>
      <c r="U136" s="215"/>
      <c r="V136" s="215"/>
      <c r="W136" s="215"/>
      <c r="X136" s="215"/>
      <c r="Y136" s="215"/>
      <c r="Z136" s="215"/>
      <c r="AA136" s="215"/>
      <c r="AB136" s="215"/>
      <c r="AC136" s="215"/>
      <c r="AD136" s="215"/>
      <c r="AE136" s="215"/>
    </row>
    <row r="137" spans="1:31" s="216" customFormat="1" ht="11.25" customHeight="1" x14ac:dyDescent="0.2">
      <c r="A137" s="212" t="s">
        <v>161</v>
      </c>
      <c r="B137" s="213" t="s">
        <v>140</v>
      </c>
      <c r="C137" s="446"/>
      <c r="D137" s="214">
        <v>0</v>
      </c>
      <c r="E137" s="214">
        <v>0</v>
      </c>
      <c r="F137" s="214">
        <v>0</v>
      </c>
      <c r="G137" s="214">
        <v>0</v>
      </c>
      <c r="H137" s="214">
        <v>0</v>
      </c>
      <c r="I137" s="214">
        <v>0</v>
      </c>
      <c r="J137" s="214">
        <v>0</v>
      </c>
      <c r="K137" s="214">
        <v>0</v>
      </c>
      <c r="L137" s="214">
        <v>0</v>
      </c>
      <c r="M137" s="214">
        <v>0</v>
      </c>
      <c r="N137" s="214">
        <v>0</v>
      </c>
      <c r="O137" s="214">
        <v>0</v>
      </c>
      <c r="P137" s="214">
        <v>0</v>
      </c>
      <c r="Q137" s="214">
        <v>0</v>
      </c>
      <c r="R137" s="215"/>
      <c r="S137" s="215"/>
      <c r="T137" s="215"/>
      <c r="U137" s="215"/>
      <c r="V137" s="215"/>
      <c r="W137" s="215"/>
      <c r="X137" s="215"/>
      <c r="Y137" s="215"/>
      <c r="Z137" s="215"/>
      <c r="AA137" s="215"/>
      <c r="AB137" s="215"/>
      <c r="AC137" s="215"/>
      <c r="AD137" s="215"/>
      <c r="AE137" s="215"/>
    </row>
    <row r="138" spans="1:31" s="122" customFormat="1" ht="15" customHeight="1" x14ac:dyDescent="0.2">
      <c r="A138" s="211" t="s">
        <v>162</v>
      </c>
      <c r="B138" s="120">
        <f>SUM(D138:Q138)</f>
        <v>0</v>
      </c>
      <c r="C138" s="446"/>
      <c r="D138" s="214">
        <v>0</v>
      </c>
      <c r="E138" s="214">
        <v>0</v>
      </c>
      <c r="F138" s="214">
        <v>0</v>
      </c>
      <c r="G138" s="214">
        <v>0</v>
      </c>
      <c r="H138" s="214">
        <v>0</v>
      </c>
      <c r="I138" s="214">
        <v>0</v>
      </c>
      <c r="J138" s="214">
        <v>0</v>
      </c>
      <c r="K138" s="214">
        <v>0</v>
      </c>
      <c r="L138" s="214">
        <v>0</v>
      </c>
      <c r="M138" s="214">
        <v>0</v>
      </c>
      <c r="N138" s="214">
        <v>0</v>
      </c>
      <c r="O138" s="214">
        <v>0</v>
      </c>
      <c r="P138" s="214">
        <v>0</v>
      </c>
      <c r="Q138" s="214">
        <v>0</v>
      </c>
      <c r="R138" s="153"/>
      <c r="S138" s="204"/>
      <c r="T138" s="204"/>
      <c r="U138" s="204"/>
      <c r="V138" s="204"/>
      <c r="W138" s="204"/>
      <c r="X138" s="204"/>
      <c r="Y138" s="204"/>
      <c r="Z138" s="204"/>
      <c r="AA138" s="204"/>
      <c r="AB138" s="204"/>
      <c r="AC138" s="204"/>
      <c r="AD138" s="204"/>
      <c r="AE138" s="204"/>
    </row>
    <row r="139" spans="1:31" s="116" customFormat="1" ht="15" customHeight="1" x14ac:dyDescent="0.2">
      <c r="A139" s="230" t="s">
        <v>163</v>
      </c>
      <c r="B139" s="120">
        <f>SUM(D139:Q139)</f>
        <v>0</v>
      </c>
      <c r="C139" s="446"/>
      <c r="D139" s="120">
        <f t="shared" ref="D139:Q139" si="37">D134+D138</f>
        <v>0</v>
      </c>
      <c r="E139" s="120">
        <f t="shared" si="37"/>
        <v>0</v>
      </c>
      <c r="F139" s="120">
        <f t="shared" si="37"/>
        <v>0</v>
      </c>
      <c r="G139" s="120">
        <f t="shared" si="37"/>
        <v>0</v>
      </c>
      <c r="H139" s="120">
        <f t="shared" si="37"/>
        <v>0</v>
      </c>
      <c r="I139" s="120">
        <f t="shared" si="37"/>
        <v>0</v>
      </c>
      <c r="J139" s="120">
        <f t="shared" si="37"/>
        <v>0</v>
      </c>
      <c r="K139" s="120">
        <f t="shared" si="37"/>
        <v>0</v>
      </c>
      <c r="L139" s="120">
        <f t="shared" si="37"/>
        <v>0</v>
      </c>
      <c r="M139" s="120">
        <f t="shared" si="37"/>
        <v>0</v>
      </c>
      <c r="N139" s="120">
        <f t="shared" si="37"/>
        <v>0</v>
      </c>
      <c r="O139" s="120">
        <f t="shared" si="37"/>
        <v>0</v>
      </c>
      <c r="P139" s="120">
        <f t="shared" si="37"/>
        <v>0</v>
      </c>
      <c r="Q139" s="120">
        <f t="shared" si="37"/>
        <v>0</v>
      </c>
      <c r="R139" s="154"/>
      <c r="S139" s="135"/>
      <c r="T139" s="135"/>
      <c r="U139" s="135"/>
      <c r="V139" s="135"/>
      <c r="W139" s="135"/>
      <c r="X139" s="135"/>
      <c r="Y139" s="135"/>
      <c r="Z139" s="135"/>
      <c r="AA139" s="135"/>
      <c r="AB139" s="135"/>
      <c r="AC139" s="135"/>
      <c r="AD139" s="135"/>
      <c r="AE139" s="135"/>
    </row>
    <row r="140" spans="1:31" ht="15" hidden="1" customHeight="1" x14ac:dyDescent="0.25">
      <c r="A140" s="211"/>
      <c r="B140" s="120">
        <f>SUM(D140:Q140)</f>
        <v>0</v>
      </c>
      <c r="C140" s="446"/>
      <c r="D140" s="163">
        <f t="shared" ref="D140:Q140" si="38">D141*D142</f>
        <v>0</v>
      </c>
      <c r="E140" s="163">
        <f t="shared" si="38"/>
        <v>0</v>
      </c>
      <c r="F140" s="163">
        <f t="shared" si="38"/>
        <v>0</v>
      </c>
      <c r="G140" s="163">
        <f t="shared" si="38"/>
        <v>0</v>
      </c>
      <c r="H140" s="163">
        <f t="shared" si="38"/>
        <v>0</v>
      </c>
      <c r="I140" s="163">
        <f t="shared" si="38"/>
        <v>0</v>
      </c>
      <c r="J140" s="163">
        <f t="shared" si="38"/>
        <v>0</v>
      </c>
      <c r="K140" s="163">
        <f t="shared" si="38"/>
        <v>0</v>
      </c>
      <c r="L140" s="163">
        <f t="shared" si="38"/>
        <v>0</v>
      </c>
      <c r="M140" s="163">
        <f t="shared" si="38"/>
        <v>0</v>
      </c>
      <c r="N140" s="163">
        <f t="shared" si="38"/>
        <v>0</v>
      </c>
      <c r="O140" s="163">
        <f t="shared" si="38"/>
        <v>0</v>
      </c>
      <c r="P140" s="163">
        <f t="shared" si="38"/>
        <v>0</v>
      </c>
      <c r="Q140" s="163">
        <f t="shared" si="38"/>
        <v>0</v>
      </c>
    </row>
    <row r="141" spans="1:31" s="216" customFormat="1" ht="11.25" hidden="1" customHeight="1" x14ac:dyDescent="0.2">
      <c r="A141" s="212"/>
      <c r="B141" s="213" t="s">
        <v>140</v>
      </c>
      <c r="C141" s="446"/>
      <c r="D141" s="214">
        <v>0</v>
      </c>
      <c r="E141" s="214">
        <v>0</v>
      </c>
      <c r="F141" s="214">
        <v>0</v>
      </c>
      <c r="G141" s="214">
        <v>0</v>
      </c>
      <c r="H141" s="214">
        <v>0</v>
      </c>
      <c r="I141" s="214">
        <v>0</v>
      </c>
      <c r="J141" s="214">
        <v>0</v>
      </c>
      <c r="K141" s="214">
        <v>0</v>
      </c>
      <c r="L141" s="214">
        <v>0</v>
      </c>
      <c r="M141" s="214">
        <v>0</v>
      </c>
      <c r="N141" s="214">
        <v>0</v>
      </c>
      <c r="O141" s="214">
        <v>0</v>
      </c>
      <c r="P141" s="214">
        <v>0</v>
      </c>
      <c r="Q141" s="214">
        <v>0</v>
      </c>
      <c r="R141" s="215"/>
      <c r="S141" s="215"/>
      <c r="T141" s="215"/>
      <c r="U141" s="215"/>
      <c r="V141" s="215"/>
      <c r="W141" s="215"/>
      <c r="X141" s="215"/>
      <c r="Y141" s="215"/>
      <c r="Z141" s="215"/>
      <c r="AA141" s="215"/>
      <c r="AB141" s="215"/>
      <c r="AC141" s="215"/>
      <c r="AD141" s="215"/>
      <c r="AE141" s="215"/>
    </row>
    <row r="142" spans="1:31" s="216" customFormat="1" ht="11.25" hidden="1" customHeight="1" x14ac:dyDescent="0.2">
      <c r="A142" s="212"/>
      <c r="B142" s="213" t="s">
        <v>140</v>
      </c>
      <c r="C142" s="446"/>
      <c r="D142" s="214">
        <v>0</v>
      </c>
      <c r="E142" s="214">
        <v>0</v>
      </c>
      <c r="F142" s="214">
        <v>0</v>
      </c>
      <c r="G142" s="214">
        <v>0</v>
      </c>
      <c r="H142" s="214">
        <v>0</v>
      </c>
      <c r="I142" s="214">
        <v>0</v>
      </c>
      <c r="J142" s="214">
        <v>0</v>
      </c>
      <c r="K142" s="214">
        <v>0</v>
      </c>
      <c r="L142" s="214">
        <v>0</v>
      </c>
      <c r="M142" s="214">
        <v>0</v>
      </c>
      <c r="N142" s="214">
        <v>0</v>
      </c>
      <c r="O142" s="214">
        <v>0</v>
      </c>
      <c r="P142" s="214">
        <v>0</v>
      </c>
      <c r="Q142" s="214">
        <v>0</v>
      </c>
      <c r="R142" s="215"/>
      <c r="S142" s="215"/>
      <c r="T142" s="215"/>
      <c r="U142" s="215"/>
      <c r="V142" s="215"/>
      <c r="W142" s="215"/>
      <c r="X142" s="215"/>
      <c r="Y142" s="215"/>
      <c r="Z142" s="215"/>
      <c r="AA142" s="215"/>
      <c r="AB142" s="215"/>
      <c r="AC142" s="215"/>
      <c r="AD142" s="215"/>
      <c r="AE142" s="215"/>
    </row>
    <row r="143" spans="1:31" ht="15" customHeight="1" x14ac:dyDescent="0.25">
      <c r="A143" s="211" t="s">
        <v>164</v>
      </c>
      <c r="B143" s="120">
        <f>SUM(D143:Q143)</f>
        <v>0</v>
      </c>
      <c r="C143" s="446"/>
      <c r="D143" s="214">
        <v>0</v>
      </c>
      <c r="E143" s="214">
        <v>0</v>
      </c>
      <c r="F143" s="214">
        <v>0</v>
      </c>
      <c r="G143" s="214">
        <v>0</v>
      </c>
      <c r="H143" s="214">
        <v>0</v>
      </c>
      <c r="I143" s="214">
        <v>0</v>
      </c>
      <c r="J143" s="214">
        <v>0</v>
      </c>
      <c r="K143" s="214">
        <v>0</v>
      </c>
      <c r="L143" s="214">
        <v>0</v>
      </c>
      <c r="M143" s="214">
        <v>0</v>
      </c>
      <c r="N143" s="214">
        <v>0</v>
      </c>
      <c r="O143" s="214">
        <v>0</v>
      </c>
      <c r="P143" s="214">
        <v>0</v>
      </c>
      <c r="Q143" s="214">
        <v>0</v>
      </c>
    </row>
    <row r="144" spans="1:31" ht="15" hidden="1" customHeight="1" x14ac:dyDescent="0.25">
      <c r="A144" s="211"/>
      <c r="B144" s="120">
        <f>SUM(D144:Q144)</f>
        <v>0</v>
      </c>
      <c r="C144" s="446"/>
      <c r="D144" s="214">
        <v>0</v>
      </c>
      <c r="E144" s="214">
        <v>0</v>
      </c>
      <c r="F144" s="214">
        <v>0</v>
      </c>
      <c r="G144" s="214">
        <v>0</v>
      </c>
      <c r="H144" s="214">
        <v>0</v>
      </c>
      <c r="I144" s="214">
        <v>0</v>
      </c>
      <c r="J144" s="214">
        <v>0</v>
      </c>
      <c r="K144" s="214">
        <v>0</v>
      </c>
      <c r="L144" s="214">
        <v>0</v>
      </c>
      <c r="M144" s="214">
        <v>0</v>
      </c>
      <c r="N144" s="214">
        <v>0</v>
      </c>
      <c r="O144" s="214">
        <v>0</v>
      </c>
      <c r="P144" s="214">
        <v>0</v>
      </c>
      <c r="Q144" s="214">
        <v>0</v>
      </c>
    </row>
    <row r="145" spans="1:31" ht="15" hidden="1" customHeight="1" x14ac:dyDescent="0.25">
      <c r="A145" s="211"/>
      <c r="B145" s="120">
        <f t="shared" ref="B145:B149" si="39">SUM(D145:Q145)</f>
        <v>0</v>
      </c>
      <c r="C145" s="446"/>
      <c r="D145" s="214">
        <v>0</v>
      </c>
      <c r="E145" s="214">
        <v>0</v>
      </c>
      <c r="F145" s="214">
        <v>0</v>
      </c>
      <c r="G145" s="214">
        <v>0</v>
      </c>
      <c r="H145" s="214">
        <v>0</v>
      </c>
      <c r="I145" s="214">
        <v>0</v>
      </c>
      <c r="J145" s="214">
        <v>0</v>
      </c>
      <c r="K145" s="214">
        <v>0</v>
      </c>
      <c r="L145" s="214">
        <v>0</v>
      </c>
      <c r="M145" s="214">
        <v>0</v>
      </c>
      <c r="N145" s="214">
        <v>0</v>
      </c>
      <c r="O145" s="214">
        <v>0</v>
      </c>
      <c r="P145" s="214">
        <v>0</v>
      </c>
      <c r="Q145" s="214">
        <v>0</v>
      </c>
    </row>
    <row r="146" spans="1:31" ht="15" hidden="1" customHeight="1" x14ac:dyDescent="0.25">
      <c r="A146" s="211"/>
      <c r="B146" s="120">
        <f t="shared" si="39"/>
        <v>0</v>
      </c>
      <c r="C146" s="446"/>
      <c r="D146" s="214">
        <v>0</v>
      </c>
      <c r="E146" s="214">
        <v>0</v>
      </c>
      <c r="F146" s="214">
        <v>0</v>
      </c>
      <c r="G146" s="214">
        <v>0</v>
      </c>
      <c r="H146" s="214">
        <v>0</v>
      </c>
      <c r="I146" s="214">
        <v>0</v>
      </c>
      <c r="J146" s="214">
        <v>0</v>
      </c>
      <c r="K146" s="214">
        <v>0</v>
      </c>
      <c r="L146" s="214">
        <v>0</v>
      </c>
      <c r="M146" s="214">
        <v>0</v>
      </c>
      <c r="N146" s="214">
        <v>0</v>
      </c>
      <c r="O146" s="214">
        <v>0</v>
      </c>
      <c r="P146" s="214">
        <v>0</v>
      </c>
      <c r="Q146" s="214">
        <v>0</v>
      </c>
    </row>
    <row r="147" spans="1:31" ht="15" hidden="1" customHeight="1" x14ac:dyDescent="0.25">
      <c r="A147" s="211"/>
      <c r="B147" s="120">
        <f t="shared" si="39"/>
        <v>0</v>
      </c>
      <c r="C147" s="446"/>
      <c r="D147" s="214">
        <v>0</v>
      </c>
      <c r="E147" s="214">
        <v>0</v>
      </c>
      <c r="F147" s="214">
        <v>0</v>
      </c>
      <c r="G147" s="214">
        <v>0</v>
      </c>
      <c r="H147" s="214">
        <v>0</v>
      </c>
      <c r="I147" s="214">
        <v>0</v>
      </c>
      <c r="J147" s="214">
        <v>0</v>
      </c>
      <c r="K147" s="214">
        <v>0</v>
      </c>
      <c r="L147" s="214">
        <v>0</v>
      </c>
      <c r="M147" s="214">
        <v>0</v>
      </c>
      <c r="N147" s="214">
        <v>0</v>
      </c>
      <c r="O147" s="214">
        <v>0</v>
      </c>
      <c r="P147" s="214">
        <v>0</v>
      </c>
      <c r="Q147" s="214">
        <v>0</v>
      </c>
    </row>
    <row r="148" spans="1:31" s="122" customFormat="1" ht="15" customHeight="1" x14ac:dyDescent="0.2">
      <c r="A148" s="211" t="s">
        <v>165</v>
      </c>
      <c r="B148" s="120">
        <f t="shared" si="39"/>
        <v>0</v>
      </c>
      <c r="C148" s="446"/>
      <c r="D148" s="214">
        <v>0</v>
      </c>
      <c r="E148" s="214">
        <v>0</v>
      </c>
      <c r="F148" s="214">
        <v>0</v>
      </c>
      <c r="G148" s="214">
        <v>0</v>
      </c>
      <c r="H148" s="214">
        <v>0</v>
      </c>
      <c r="I148" s="214">
        <v>0</v>
      </c>
      <c r="J148" s="214">
        <v>0</v>
      </c>
      <c r="K148" s="214">
        <v>0</v>
      </c>
      <c r="L148" s="214">
        <v>0</v>
      </c>
      <c r="M148" s="214">
        <v>0</v>
      </c>
      <c r="N148" s="214">
        <v>0</v>
      </c>
      <c r="O148" s="214">
        <v>0</v>
      </c>
      <c r="P148" s="214">
        <v>0</v>
      </c>
      <c r="Q148" s="214">
        <v>0</v>
      </c>
      <c r="R148" s="153"/>
      <c r="S148" s="204"/>
      <c r="T148" s="204"/>
      <c r="U148" s="204"/>
      <c r="V148" s="204"/>
      <c r="W148" s="204"/>
      <c r="X148" s="204"/>
      <c r="Y148" s="204"/>
      <c r="Z148" s="204"/>
      <c r="AA148" s="204"/>
      <c r="AB148" s="204"/>
      <c r="AC148" s="204"/>
      <c r="AD148" s="204"/>
      <c r="AE148" s="204"/>
    </row>
    <row r="149" spans="1:31" s="112" customFormat="1" ht="24" x14ac:dyDescent="0.2">
      <c r="A149" s="219" t="s">
        <v>354</v>
      </c>
      <c r="B149" s="120">
        <f t="shared" si="39"/>
        <v>0</v>
      </c>
      <c r="C149" s="446"/>
      <c r="D149" s="214">
        <v>0</v>
      </c>
      <c r="E149" s="214">
        <v>0</v>
      </c>
      <c r="F149" s="214">
        <v>0</v>
      </c>
      <c r="G149" s="214">
        <v>0</v>
      </c>
      <c r="H149" s="214">
        <v>0</v>
      </c>
      <c r="I149" s="214">
        <v>0</v>
      </c>
      <c r="J149" s="214">
        <v>0</v>
      </c>
      <c r="K149" s="214">
        <v>0</v>
      </c>
      <c r="L149" s="214">
        <v>0</v>
      </c>
      <c r="M149" s="214">
        <v>0</v>
      </c>
      <c r="N149" s="214">
        <v>0</v>
      </c>
      <c r="O149" s="214">
        <v>0</v>
      </c>
      <c r="P149" s="214">
        <v>0</v>
      </c>
      <c r="Q149" s="214">
        <v>0</v>
      </c>
      <c r="R149" s="153"/>
      <c r="S149" s="204"/>
      <c r="T149" s="204"/>
      <c r="U149" s="204"/>
      <c r="V149" s="204"/>
      <c r="W149" s="204"/>
      <c r="X149" s="204"/>
      <c r="Y149" s="204"/>
      <c r="Z149" s="204"/>
      <c r="AA149" s="204"/>
      <c r="AB149" s="204"/>
      <c r="AC149" s="204"/>
      <c r="AD149" s="204"/>
      <c r="AE149" s="204"/>
    </row>
    <row r="150" spans="1:31" s="243" customFormat="1" ht="24" x14ac:dyDescent="0.2">
      <c r="A150" s="219" t="s">
        <v>355</v>
      </c>
      <c r="B150" s="120">
        <f>SUM(D150:Q150)</f>
        <v>0</v>
      </c>
      <c r="C150" s="446"/>
      <c r="D150" s="214">
        <v>0</v>
      </c>
      <c r="E150" s="214">
        <v>0</v>
      </c>
      <c r="F150" s="214">
        <v>0</v>
      </c>
      <c r="G150" s="214">
        <v>0</v>
      </c>
      <c r="H150" s="214">
        <v>0</v>
      </c>
      <c r="I150" s="214">
        <v>0</v>
      </c>
      <c r="J150" s="214">
        <v>0</v>
      </c>
      <c r="K150" s="214">
        <v>0</v>
      </c>
      <c r="L150" s="214">
        <v>0</v>
      </c>
      <c r="M150" s="214">
        <v>0</v>
      </c>
      <c r="N150" s="214">
        <v>0</v>
      </c>
      <c r="O150" s="214">
        <v>0</v>
      </c>
      <c r="P150" s="214">
        <v>0</v>
      </c>
      <c r="Q150" s="214">
        <v>0</v>
      </c>
      <c r="R150" s="242"/>
      <c r="S150" s="242"/>
      <c r="T150" s="242"/>
      <c r="U150" s="242"/>
      <c r="V150" s="242"/>
      <c r="W150" s="242"/>
      <c r="X150" s="242"/>
      <c r="Y150" s="242"/>
      <c r="Z150" s="242"/>
      <c r="AA150" s="242"/>
      <c r="AB150" s="242"/>
      <c r="AC150" s="242"/>
      <c r="AD150" s="242"/>
      <c r="AE150" s="242"/>
    </row>
    <row r="151" spans="1:31" s="228" customFormat="1" ht="30" customHeight="1" x14ac:dyDescent="0.25">
      <c r="A151" s="231" t="s">
        <v>166</v>
      </c>
      <c r="B151" s="120">
        <f>SUM(D151:Q151)</f>
        <v>0</v>
      </c>
      <c r="C151" s="446"/>
      <c r="D151" s="232">
        <f>D133+D139+D140+SUM(D143:D150)</f>
        <v>0</v>
      </c>
      <c r="E151" s="232">
        <f t="shared" ref="E151:Q151" si="40">E133+E139+E140+SUM(E143:E150)</f>
        <v>0</v>
      </c>
      <c r="F151" s="232">
        <f t="shared" si="40"/>
        <v>0</v>
      </c>
      <c r="G151" s="232">
        <f t="shared" si="40"/>
        <v>0</v>
      </c>
      <c r="H151" s="232">
        <f t="shared" si="40"/>
        <v>0</v>
      </c>
      <c r="I151" s="232">
        <f t="shared" si="40"/>
        <v>0</v>
      </c>
      <c r="J151" s="232">
        <f t="shared" si="40"/>
        <v>0</v>
      </c>
      <c r="K151" s="232">
        <f t="shared" si="40"/>
        <v>0</v>
      </c>
      <c r="L151" s="232">
        <f t="shared" si="40"/>
        <v>0</v>
      </c>
      <c r="M151" s="232">
        <f t="shared" si="40"/>
        <v>0</v>
      </c>
      <c r="N151" s="232">
        <f t="shared" si="40"/>
        <v>0</v>
      </c>
      <c r="O151" s="232">
        <f t="shared" si="40"/>
        <v>0</v>
      </c>
      <c r="P151" s="232">
        <f t="shared" si="40"/>
        <v>0</v>
      </c>
      <c r="Q151" s="232">
        <f t="shared" si="40"/>
        <v>0</v>
      </c>
      <c r="R151" s="226"/>
      <c r="S151" s="227"/>
      <c r="T151" s="227"/>
      <c r="U151" s="227"/>
      <c r="V151" s="227"/>
      <c r="W151" s="227"/>
      <c r="X151" s="227"/>
      <c r="Y151" s="227"/>
      <c r="Z151" s="227"/>
      <c r="AA151" s="227"/>
      <c r="AB151" s="227"/>
      <c r="AC151" s="227"/>
      <c r="AD151" s="227"/>
      <c r="AE151" s="227"/>
    </row>
    <row r="152" spans="1:31" s="236" customFormat="1" x14ac:dyDescent="0.2">
      <c r="A152" s="211" t="s">
        <v>167</v>
      </c>
      <c r="B152" s="120">
        <f>SUM(D152:Q152)</f>
        <v>0</v>
      </c>
      <c r="C152" s="446"/>
      <c r="D152" s="233">
        <v>0</v>
      </c>
      <c r="E152" s="233">
        <v>0</v>
      </c>
      <c r="F152" s="233">
        <v>0</v>
      </c>
      <c r="G152" s="233">
        <v>0</v>
      </c>
      <c r="H152" s="233">
        <v>0</v>
      </c>
      <c r="I152" s="233">
        <v>0</v>
      </c>
      <c r="J152" s="233">
        <v>0</v>
      </c>
      <c r="K152" s="233">
        <v>0</v>
      </c>
      <c r="L152" s="233">
        <v>0</v>
      </c>
      <c r="M152" s="233">
        <v>0</v>
      </c>
      <c r="N152" s="233">
        <v>0</v>
      </c>
      <c r="O152" s="233">
        <v>0</v>
      </c>
      <c r="P152" s="233">
        <v>0</v>
      </c>
      <c r="Q152" s="233">
        <v>0</v>
      </c>
      <c r="R152" s="234"/>
      <c r="S152" s="235"/>
      <c r="T152" s="235"/>
      <c r="U152" s="235"/>
      <c r="V152" s="235"/>
      <c r="W152" s="235"/>
      <c r="X152" s="235"/>
      <c r="Y152" s="235"/>
      <c r="Z152" s="235"/>
      <c r="AA152" s="235"/>
      <c r="AB152" s="235"/>
      <c r="AC152" s="235"/>
      <c r="AD152" s="235"/>
      <c r="AE152" s="235"/>
    </row>
    <row r="153" spans="1:31" s="228" customFormat="1" ht="32.25" customHeight="1" x14ac:dyDescent="0.25">
      <c r="A153" s="231" t="s">
        <v>168</v>
      </c>
      <c r="B153" s="120">
        <f>SUM(D153:Q153)</f>
        <v>0</v>
      </c>
      <c r="C153" s="447"/>
      <c r="D153" s="232">
        <f t="shared" ref="D153:Q153" si="41">D110-D151</f>
        <v>0</v>
      </c>
      <c r="E153" s="232">
        <f t="shared" si="41"/>
        <v>0</v>
      </c>
      <c r="F153" s="232">
        <f t="shared" si="41"/>
        <v>0</v>
      </c>
      <c r="G153" s="232">
        <f t="shared" si="41"/>
        <v>0</v>
      </c>
      <c r="H153" s="232">
        <f t="shared" si="41"/>
        <v>0</v>
      </c>
      <c r="I153" s="232">
        <f t="shared" si="41"/>
        <v>0</v>
      </c>
      <c r="J153" s="232">
        <f t="shared" si="41"/>
        <v>0</v>
      </c>
      <c r="K153" s="232">
        <f t="shared" si="41"/>
        <v>0</v>
      </c>
      <c r="L153" s="232">
        <f t="shared" si="41"/>
        <v>0</v>
      </c>
      <c r="M153" s="232">
        <f t="shared" si="41"/>
        <v>0</v>
      </c>
      <c r="N153" s="232">
        <f t="shared" si="41"/>
        <v>0</v>
      </c>
      <c r="O153" s="232">
        <f t="shared" si="41"/>
        <v>0</v>
      </c>
      <c r="P153" s="232">
        <f t="shared" si="41"/>
        <v>0</v>
      </c>
      <c r="Q153" s="232">
        <f t="shared" si="41"/>
        <v>0</v>
      </c>
      <c r="R153" s="226"/>
      <c r="S153" s="227"/>
      <c r="T153" s="227"/>
      <c r="U153" s="227"/>
      <c r="V153" s="227"/>
      <c r="W153" s="227"/>
      <c r="X153" s="227"/>
      <c r="Y153" s="227"/>
      <c r="Z153" s="227"/>
      <c r="AA153" s="227"/>
      <c r="AB153" s="227"/>
      <c r="AC153" s="227"/>
      <c r="AD153" s="227"/>
      <c r="AE153" s="227"/>
    </row>
    <row r="156" spans="1:31" ht="30.6" customHeight="1" x14ac:dyDescent="0.25">
      <c r="A156" s="464" t="s">
        <v>310</v>
      </c>
      <c r="B156" s="465"/>
      <c r="C156" s="465"/>
      <c r="D156" s="465"/>
      <c r="E156" s="465"/>
      <c r="F156" s="465"/>
      <c r="G156" s="465"/>
      <c r="H156" s="201"/>
      <c r="J156" s="201"/>
      <c r="K156" s="201"/>
      <c r="L156" s="201"/>
      <c r="M156" s="201"/>
    </row>
    <row r="157" spans="1:31" ht="15.75" x14ac:dyDescent="0.25">
      <c r="A157" s="244"/>
      <c r="B157" s="208" t="s">
        <v>111</v>
      </c>
      <c r="C157" s="208">
        <v>0</v>
      </c>
      <c r="D157" s="208">
        <v>1</v>
      </c>
      <c r="E157" s="208">
        <v>2</v>
      </c>
      <c r="F157" s="208">
        <v>3</v>
      </c>
      <c r="G157" s="208">
        <v>4</v>
      </c>
      <c r="H157" s="208">
        <v>5</v>
      </c>
      <c r="I157" s="208">
        <v>6</v>
      </c>
      <c r="J157" s="208">
        <v>7</v>
      </c>
      <c r="K157" s="208">
        <v>8</v>
      </c>
      <c r="L157" s="208">
        <v>9</v>
      </c>
      <c r="M157" s="208">
        <v>10</v>
      </c>
      <c r="N157" s="208">
        <v>11</v>
      </c>
      <c r="O157" s="208">
        <v>12</v>
      </c>
      <c r="P157" s="208">
        <v>13</v>
      </c>
      <c r="Q157" s="208">
        <v>14</v>
      </c>
      <c r="R157" s="164"/>
      <c r="S157"/>
      <c r="T157"/>
      <c r="U157"/>
      <c r="V157"/>
      <c r="W157"/>
      <c r="X157"/>
      <c r="Y157"/>
      <c r="Z157"/>
      <c r="AA157"/>
      <c r="AB157"/>
      <c r="AC157"/>
      <c r="AD157"/>
      <c r="AE157"/>
    </row>
    <row r="158" spans="1:31" ht="18" customHeight="1" x14ac:dyDescent="0.25">
      <c r="A158" s="245" t="s">
        <v>172</v>
      </c>
    </row>
    <row r="159" spans="1:31" ht="25.5" x14ac:dyDescent="0.25">
      <c r="A159" s="246" t="str">
        <f>Investitie!B78</f>
        <v>ASISTENŢĂ FINANCIARĂ NERAMBURSABILĂ SOLICITATĂ</v>
      </c>
      <c r="B159" s="120" t="e">
        <f>SUM(D159:G159)</f>
        <v>#DIV/0!</v>
      </c>
      <c r="C159" s="460"/>
      <c r="D159" s="129" t="e">
        <f>Investitie!F78</f>
        <v>#DIV/0!</v>
      </c>
      <c r="E159" s="129" t="e">
        <f>Investitie!G78</f>
        <v>#DIV/0!</v>
      </c>
      <c r="F159" s="129">
        <f>Investitie!H78</f>
        <v>0</v>
      </c>
      <c r="G159" s="129">
        <f>Investitie!I78</f>
        <v>0</v>
      </c>
      <c r="H159" s="247"/>
      <c r="I159" s="213"/>
      <c r="J159" s="247"/>
      <c r="K159" s="247"/>
      <c r="L159" s="247"/>
      <c r="M159" s="247"/>
      <c r="N159" s="163"/>
      <c r="O159" s="163"/>
      <c r="P159" s="163"/>
      <c r="Q159" s="163"/>
    </row>
    <row r="160" spans="1:31" ht="15.75" x14ac:dyDescent="0.25">
      <c r="A160" s="246" t="str">
        <f>Investitie!B80</f>
        <v>Surse proprii</v>
      </c>
      <c r="B160" s="120" t="e">
        <f>SUM(D160:G160)</f>
        <v>#DIV/0!</v>
      </c>
      <c r="C160" s="461"/>
      <c r="D160" s="129" t="e">
        <f>Investitie!F80</f>
        <v>#DIV/0!</v>
      </c>
      <c r="E160" s="129" t="e">
        <f>Investitie!G80</f>
        <v>#DIV/0!</v>
      </c>
      <c r="F160" s="129">
        <f>Investitie!H80</f>
        <v>0</v>
      </c>
      <c r="G160" s="129">
        <f>Investitie!I80</f>
        <v>0</v>
      </c>
      <c r="H160" s="247"/>
      <c r="I160" s="213"/>
      <c r="J160" s="247"/>
      <c r="K160" s="247"/>
      <c r="L160" s="247"/>
      <c r="M160" s="247"/>
      <c r="N160" s="163"/>
      <c r="O160" s="163"/>
      <c r="P160" s="163"/>
      <c r="Q160" s="163"/>
    </row>
    <row r="161" spans="1:31" ht="25.5" x14ac:dyDescent="0.25">
      <c r="A161" s="246" t="str">
        <f>Investitie!B81</f>
        <v>Contributie publica (veniturile nete actualizate, pentru proiecte generatoare de venit)</v>
      </c>
      <c r="B161" s="120">
        <f>SUM(D161:G161)</f>
        <v>0</v>
      </c>
      <c r="C161" s="461"/>
      <c r="D161" s="129">
        <f>Investitie!F81</f>
        <v>0</v>
      </c>
      <c r="E161" s="129">
        <f>Investitie!G81</f>
        <v>0</v>
      </c>
      <c r="F161" s="129">
        <f>Investitie!H81</f>
        <v>0</v>
      </c>
      <c r="G161" s="129">
        <f>Investitie!I81</f>
        <v>0</v>
      </c>
      <c r="H161" s="163"/>
      <c r="I161" s="213"/>
      <c r="J161" s="163"/>
      <c r="K161" s="163"/>
      <c r="L161" s="163"/>
      <c r="M161" s="163"/>
      <c r="N161" s="163"/>
      <c r="O161" s="163"/>
      <c r="P161" s="163"/>
      <c r="Q161" s="163"/>
    </row>
    <row r="162" spans="1:31" hidden="1" x14ac:dyDescent="0.25">
      <c r="A162" s="246"/>
      <c r="B162" s="120"/>
      <c r="C162" s="461"/>
      <c r="D162" s="129"/>
      <c r="E162" s="129"/>
      <c r="F162" s="129"/>
      <c r="G162" s="129"/>
      <c r="H162" s="163"/>
      <c r="I162" s="213"/>
      <c r="J162" s="163"/>
      <c r="K162" s="163"/>
      <c r="L162" s="163"/>
      <c r="M162" s="163"/>
      <c r="N162" s="163"/>
      <c r="O162" s="163"/>
      <c r="P162" s="163"/>
      <c r="Q162" s="163"/>
    </row>
    <row r="163" spans="1:31" x14ac:dyDescent="0.25">
      <c r="A163" s="246" t="str">
        <f>Investitie!B82</f>
        <v>Imprumuturi bancare (surse imprumutate)</v>
      </c>
      <c r="B163" s="120">
        <f>SUM(D163:G163)</f>
        <v>0</v>
      </c>
      <c r="C163" s="461"/>
      <c r="D163" s="129">
        <f>Investitie!F82</f>
        <v>0</v>
      </c>
      <c r="E163" s="129">
        <f>Investitie!G82</f>
        <v>0</v>
      </c>
      <c r="F163" s="129">
        <f>Investitie!H82</f>
        <v>0</v>
      </c>
      <c r="G163" s="129">
        <f>Investitie!I82</f>
        <v>0</v>
      </c>
      <c r="H163" s="163"/>
      <c r="I163" s="213"/>
      <c r="J163" s="163"/>
      <c r="K163" s="163"/>
      <c r="L163" s="163"/>
      <c r="M163" s="163"/>
      <c r="N163" s="163"/>
      <c r="O163" s="163"/>
      <c r="P163" s="163"/>
      <c r="Q163" s="163"/>
    </row>
    <row r="164" spans="1:31" s="1" customFormat="1" ht="25.5" x14ac:dyDescent="0.2">
      <c r="A164" s="248" t="s">
        <v>173</v>
      </c>
      <c r="B164" s="120" t="e">
        <f>SUM(B159:B163)</f>
        <v>#DIV/0!</v>
      </c>
      <c r="C164" s="461"/>
      <c r="D164" s="120" t="e">
        <f>SUM(D159:D163)</f>
        <v>#DIV/0!</v>
      </c>
      <c r="E164" s="120" t="e">
        <f>SUM(E159:E163)</f>
        <v>#DIV/0!</v>
      </c>
      <c r="F164" s="120">
        <f t="shared" ref="F164:G164" si="42">SUM(F159:F163)</f>
        <v>0</v>
      </c>
      <c r="G164" s="120">
        <f t="shared" si="42"/>
        <v>0</v>
      </c>
      <c r="H164" s="120"/>
      <c r="I164" s="249"/>
      <c r="J164" s="120"/>
      <c r="K164" s="120"/>
      <c r="L164" s="120"/>
      <c r="M164" s="120"/>
      <c r="N164" s="120"/>
      <c r="O164" s="120"/>
      <c r="P164" s="120"/>
      <c r="Q164" s="120"/>
      <c r="R164" s="250"/>
      <c r="S164" s="251"/>
      <c r="T164" s="251"/>
      <c r="U164" s="251"/>
      <c r="V164" s="251"/>
      <c r="W164" s="251"/>
      <c r="X164" s="251"/>
      <c r="Y164" s="251"/>
      <c r="Z164" s="251"/>
      <c r="AA164" s="251"/>
      <c r="AB164" s="251"/>
      <c r="AC164" s="251"/>
      <c r="AD164" s="251"/>
      <c r="AE164" s="251"/>
    </row>
    <row r="165" spans="1:31" s="1" customFormat="1" ht="12.75" x14ac:dyDescent="0.2">
      <c r="A165" s="245"/>
      <c r="B165" s="146"/>
      <c r="C165" s="461"/>
      <c r="D165" s="146"/>
      <c r="E165" s="146"/>
      <c r="F165" s="146"/>
      <c r="G165" s="146"/>
      <c r="H165" s="146"/>
      <c r="I165" s="252"/>
      <c r="J165" s="146"/>
      <c r="K165" s="146"/>
      <c r="L165" s="146"/>
      <c r="M165" s="146"/>
      <c r="N165" s="146"/>
      <c r="O165" s="146"/>
      <c r="P165" s="146"/>
      <c r="Q165" s="146"/>
      <c r="R165" s="250"/>
      <c r="S165" s="251"/>
      <c r="T165" s="251"/>
      <c r="U165" s="251"/>
      <c r="V165" s="251"/>
      <c r="W165" s="251"/>
      <c r="X165" s="251"/>
      <c r="Y165" s="251"/>
      <c r="Z165" s="251"/>
      <c r="AA165" s="251"/>
      <c r="AB165" s="251"/>
      <c r="AC165" s="251"/>
      <c r="AD165" s="251"/>
      <c r="AE165" s="251"/>
    </row>
    <row r="166" spans="1:31" s="1" customFormat="1" ht="12.75" x14ac:dyDescent="0.2">
      <c r="A166" s="245" t="s">
        <v>174</v>
      </c>
      <c r="B166" s="146"/>
      <c r="C166" s="461"/>
      <c r="D166" s="146"/>
      <c r="E166" s="146"/>
      <c r="F166" s="146"/>
      <c r="G166" s="146"/>
      <c r="H166" s="146"/>
      <c r="I166" s="252"/>
      <c r="J166" s="146"/>
      <c r="K166" s="146"/>
      <c r="L166" s="146"/>
      <c r="M166" s="146"/>
      <c r="N166" s="146"/>
      <c r="O166" s="146"/>
      <c r="P166" s="146"/>
      <c r="Q166" s="146"/>
      <c r="R166" s="250"/>
      <c r="S166" s="251"/>
      <c r="T166" s="251"/>
      <c r="U166" s="251"/>
      <c r="V166" s="251"/>
      <c r="W166" s="251"/>
      <c r="X166" s="251"/>
      <c r="Y166" s="251"/>
      <c r="Z166" s="251"/>
      <c r="AA166" s="251"/>
      <c r="AB166" s="251"/>
      <c r="AC166" s="251"/>
      <c r="AD166" s="251"/>
      <c r="AE166" s="251"/>
    </row>
    <row r="167" spans="1:31" x14ac:dyDescent="0.25">
      <c r="A167" s="246" t="s">
        <v>175</v>
      </c>
      <c r="B167" s="163">
        <f>SUM(D167:Q167)</f>
        <v>0</v>
      </c>
      <c r="C167" s="461"/>
      <c r="D167" s="129">
        <f>Investitie!F88</f>
        <v>0</v>
      </c>
      <c r="E167" s="129">
        <f>Investitie!G88</f>
        <v>0</v>
      </c>
      <c r="F167" s="129">
        <f>Investitie!H88</f>
        <v>0</v>
      </c>
      <c r="G167" s="129">
        <f>Investitie!I88</f>
        <v>0</v>
      </c>
      <c r="H167" s="129">
        <f>Investitie!J88</f>
        <v>0</v>
      </c>
      <c r="I167" s="129">
        <f>Investitie!K88</f>
        <v>0</v>
      </c>
      <c r="J167" s="129">
        <f>Investitie!L88</f>
        <v>0</v>
      </c>
      <c r="K167" s="129">
        <f>Investitie!M88</f>
        <v>0</v>
      </c>
      <c r="L167" s="129">
        <f>Investitie!N88</f>
        <v>0</v>
      </c>
      <c r="M167" s="129">
        <f>Investitie!O88</f>
        <v>0</v>
      </c>
      <c r="N167" s="129">
        <f>Investitie!P88</f>
        <v>0</v>
      </c>
      <c r="O167" s="129">
        <f>Investitie!Q88</f>
        <v>0</v>
      </c>
      <c r="P167" s="129">
        <f>Investitie!R88</f>
        <v>0</v>
      </c>
      <c r="Q167" s="129">
        <f>Investitie!S88</f>
        <v>0</v>
      </c>
    </row>
    <row r="168" spans="1:31" x14ac:dyDescent="0.25">
      <c r="A168" s="246" t="s">
        <v>176</v>
      </c>
      <c r="B168" s="163">
        <f>SUM(D168:Q168)</f>
        <v>0</v>
      </c>
      <c r="C168" s="461"/>
      <c r="D168" s="129">
        <f>Investitie!F89</f>
        <v>0</v>
      </c>
      <c r="E168" s="129">
        <f>Investitie!G89</f>
        <v>0</v>
      </c>
      <c r="F168" s="129">
        <f>Investitie!H89</f>
        <v>0</v>
      </c>
      <c r="G168" s="129">
        <f>Investitie!I89</f>
        <v>0</v>
      </c>
      <c r="H168" s="129">
        <f>Investitie!J89</f>
        <v>0</v>
      </c>
      <c r="I168" s="129">
        <f>Investitie!K89</f>
        <v>0</v>
      </c>
      <c r="J168" s="129">
        <f>Investitie!L89</f>
        <v>0</v>
      </c>
      <c r="K168" s="129">
        <f>Investitie!M89</f>
        <v>0</v>
      </c>
      <c r="L168" s="129">
        <f>Investitie!N89</f>
        <v>0</v>
      </c>
      <c r="M168" s="129">
        <f>Investitie!O89</f>
        <v>0</v>
      </c>
      <c r="N168" s="129">
        <f>Investitie!P89</f>
        <v>0</v>
      </c>
      <c r="O168" s="129">
        <f>Investitie!Q89</f>
        <v>0</v>
      </c>
      <c r="P168" s="129">
        <f>Investitie!R89</f>
        <v>0</v>
      </c>
      <c r="Q168" s="129">
        <f>Investitie!S89</f>
        <v>0</v>
      </c>
    </row>
    <row r="169" spans="1:31" s="1" customFormat="1" ht="25.5" x14ac:dyDescent="0.2">
      <c r="A169" s="248" t="s">
        <v>177</v>
      </c>
      <c r="B169" s="175">
        <f>SUM(D169:Q169)</f>
        <v>0</v>
      </c>
      <c r="C169" s="461"/>
      <c r="D169" s="120">
        <f>D168+D167</f>
        <v>0</v>
      </c>
      <c r="E169" s="120">
        <f t="shared" ref="E169:Q169" si="43">E168+E167</f>
        <v>0</v>
      </c>
      <c r="F169" s="120">
        <f t="shared" si="43"/>
        <v>0</v>
      </c>
      <c r="G169" s="120">
        <f t="shared" si="43"/>
        <v>0</v>
      </c>
      <c r="H169" s="120">
        <f t="shared" si="43"/>
        <v>0</v>
      </c>
      <c r="I169" s="120">
        <f t="shared" si="43"/>
        <v>0</v>
      </c>
      <c r="J169" s="120">
        <f t="shared" si="43"/>
        <v>0</v>
      </c>
      <c r="K169" s="120">
        <f t="shared" si="43"/>
        <v>0</v>
      </c>
      <c r="L169" s="120">
        <f t="shared" si="43"/>
        <v>0</v>
      </c>
      <c r="M169" s="120">
        <f t="shared" si="43"/>
        <v>0</v>
      </c>
      <c r="N169" s="120">
        <f t="shared" si="43"/>
        <v>0</v>
      </c>
      <c r="O169" s="120">
        <f t="shared" si="43"/>
        <v>0</v>
      </c>
      <c r="P169" s="120">
        <f t="shared" si="43"/>
        <v>0</v>
      </c>
      <c r="Q169" s="120">
        <f t="shared" si="43"/>
        <v>0</v>
      </c>
      <c r="R169" s="250"/>
      <c r="S169" s="251"/>
      <c r="T169" s="251"/>
      <c r="U169" s="251"/>
      <c r="V169" s="251"/>
      <c r="W169" s="251"/>
      <c r="X169" s="251"/>
      <c r="Y169" s="251"/>
      <c r="Z169" s="251"/>
      <c r="AA169" s="251"/>
      <c r="AB169" s="251"/>
      <c r="AC169" s="251"/>
      <c r="AD169" s="251"/>
      <c r="AE169" s="251"/>
    </row>
    <row r="170" spans="1:31" x14ac:dyDescent="0.25">
      <c r="C170" s="461"/>
    </row>
    <row r="171" spans="1:31" x14ac:dyDescent="0.25">
      <c r="A171" s="245" t="s">
        <v>178</v>
      </c>
      <c r="C171" s="461"/>
    </row>
    <row r="172" spans="1:31" ht="15.75" x14ac:dyDescent="0.25">
      <c r="A172" s="253" t="s">
        <v>179</v>
      </c>
      <c r="B172" s="120">
        <f>SUM(D172:G172)</f>
        <v>0</v>
      </c>
      <c r="C172" s="461"/>
      <c r="D172" s="392">
        <f>Investitie!F67</f>
        <v>0</v>
      </c>
      <c r="E172" s="392">
        <f>Investitie!G67</f>
        <v>0</v>
      </c>
      <c r="F172" s="392">
        <f>Investitie!H67</f>
        <v>0</v>
      </c>
      <c r="G172" s="392">
        <f>Investitie!I67</f>
        <v>0</v>
      </c>
      <c r="H172" s="201"/>
      <c r="J172" s="201"/>
      <c r="K172" s="201"/>
      <c r="L172" s="201"/>
      <c r="M172" s="201"/>
    </row>
    <row r="173" spans="1:31" ht="25.5" x14ac:dyDescent="0.25">
      <c r="A173" s="248" t="s">
        <v>180</v>
      </c>
      <c r="B173" s="174">
        <f t="shared" ref="B173:G173" si="44">B172</f>
        <v>0</v>
      </c>
      <c r="C173" s="461"/>
      <c r="D173" s="174">
        <f>D172</f>
        <v>0</v>
      </c>
      <c r="E173" s="174">
        <f t="shared" si="44"/>
        <v>0</v>
      </c>
      <c r="F173" s="174">
        <f t="shared" si="44"/>
        <v>0</v>
      </c>
      <c r="G173" s="174">
        <f t="shared" si="44"/>
        <v>0</v>
      </c>
    </row>
    <row r="174" spans="1:31" ht="25.5" x14ac:dyDescent="0.25">
      <c r="A174" s="248" t="s">
        <v>181</v>
      </c>
      <c r="B174" s="163">
        <f t="shared" ref="B174:Q174" si="45">B173+B169</f>
        <v>0</v>
      </c>
      <c r="C174" s="461"/>
      <c r="D174" s="163">
        <f>D173+D169</f>
        <v>0</v>
      </c>
      <c r="E174" s="163">
        <f>E173+E169</f>
        <v>0</v>
      </c>
      <c r="F174" s="163">
        <f t="shared" si="45"/>
        <v>0</v>
      </c>
      <c r="G174" s="163">
        <f t="shared" si="45"/>
        <v>0</v>
      </c>
      <c r="H174" s="163">
        <f t="shared" si="45"/>
        <v>0</v>
      </c>
      <c r="I174" s="163">
        <f t="shared" si="45"/>
        <v>0</v>
      </c>
      <c r="J174" s="163">
        <f t="shared" si="45"/>
        <v>0</v>
      </c>
      <c r="K174" s="163">
        <f t="shared" si="45"/>
        <v>0</v>
      </c>
      <c r="L174" s="163">
        <f t="shared" si="45"/>
        <v>0</v>
      </c>
      <c r="M174" s="163">
        <f t="shared" si="45"/>
        <v>0</v>
      </c>
      <c r="N174" s="163">
        <f t="shared" si="45"/>
        <v>0</v>
      </c>
      <c r="O174" s="163">
        <f t="shared" si="45"/>
        <v>0</v>
      </c>
      <c r="P174" s="163">
        <f t="shared" si="45"/>
        <v>0</v>
      </c>
      <c r="Q174" s="163">
        <f t="shared" si="45"/>
        <v>0</v>
      </c>
    </row>
    <row r="175" spans="1:31" ht="15.75" x14ac:dyDescent="0.25">
      <c r="A175" s="231" t="s">
        <v>182</v>
      </c>
      <c r="B175" s="163" t="e">
        <f>B164-B174</f>
        <v>#DIV/0!</v>
      </c>
      <c r="C175" s="461"/>
      <c r="D175" s="163" t="e">
        <f>D164-D174</f>
        <v>#DIV/0!</v>
      </c>
      <c r="E175" s="163" t="e">
        <f t="shared" ref="E175:Q175" si="46">E164-E174</f>
        <v>#DIV/0!</v>
      </c>
      <c r="F175" s="163">
        <f t="shared" si="46"/>
        <v>0</v>
      </c>
      <c r="G175" s="163">
        <f t="shared" si="46"/>
        <v>0</v>
      </c>
      <c r="H175" s="163">
        <f>H164-H174</f>
        <v>0</v>
      </c>
      <c r="I175" s="163">
        <f t="shared" si="46"/>
        <v>0</v>
      </c>
      <c r="J175" s="163">
        <f t="shared" si="46"/>
        <v>0</v>
      </c>
      <c r="K175" s="163">
        <f t="shared" si="46"/>
        <v>0</v>
      </c>
      <c r="L175" s="163">
        <f t="shared" si="46"/>
        <v>0</v>
      </c>
      <c r="M175" s="163">
        <f t="shared" si="46"/>
        <v>0</v>
      </c>
      <c r="N175" s="163">
        <f t="shared" si="46"/>
        <v>0</v>
      </c>
      <c r="O175" s="163">
        <f t="shared" si="46"/>
        <v>0</v>
      </c>
      <c r="P175" s="163">
        <f t="shared" si="46"/>
        <v>0</v>
      </c>
      <c r="Q175" s="163">
        <f t="shared" si="46"/>
        <v>0</v>
      </c>
    </row>
    <row r="176" spans="1:31" x14ac:dyDescent="0.25">
      <c r="C176" s="461"/>
    </row>
    <row r="177" spans="1:17" ht="15.75" x14ac:dyDescent="0.25">
      <c r="A177" s="231" t="s">
        <v>183</v>
      </c>
      <c r="B177" s="163" t="e">
        <f>B153+B175</f>
        <v>#DIV/0!</v>
      </c>
      <c r="C177" s="462"/>
      <c r="D177" s="163" t="e">
        <f>D153+D175</f>
        <v>#DIV/0!</v>
      </c>
      <c r="E177" s="163" t="e">
        <f t="shared" ref="E177:Q177" si="47">E153+E175</f>
        <v>#DIV/0!</v>
      </c>
      <c r="F177" s="163">
        <f t="shared" si="47"/>
        <v>0</v>
      </c>
      <c r="G177" s="163">
        <f t="shared" si="47"/>
        <v>0</v>
      </c>
      <c r="H177" s="163">
        <f t="shared" si="47"/>
        <v>0</v>
      </c>
      <c r="I177" s="163">
        <f t="shared" si="47"/>
        <v>0</v>
      </c>
      <c r="J177" s="163">
        <f t="shared" si="47"/>
        <v>0</v>
      </c>
      <c r="K177" s="163">
        <f t="shared" si="47"/>
        <v>0</v>
      </c>
      <c r="L177" s="163">
        <f t="shared" si="47"/>
        <v>0</v>
      </c>
      <c r="M177" s="163">
        <f t="shared" si="47"/>
        <v>0</v>
      </c>
      <c r="N177" s="163">
        <f t="shared" si="47"/>
        <v>0</v>
      </c>
      <c r="O177" s="163">
        <f t="shared" si="47"/>
        <v>0</v>
      </c>
      <c r="P177" s="163">
        <f t="shared" si="47"/>
        <v>0</v>
      </c>
      <c r="Q177" s="163">
        <f t="shared" si="47"/>
        <v>0</v>
      </c>
    </row>
    <row r="178" spans="1:17" x14ac:dyDescent="0.25">
      <c r="A178" s="209" t="s">
        <v>184</v>
      </c>
      <c r="B178" s="163" t="s">
        <v>185</v>
      </c>
      <c r="C178" s="254"/>
      <c r="D178" s="163">
        <f>C179</f>
        <v>0</v>
      </c>
      <c r="E178" s="163" t="e">
        <f t="shared" ref="E178:Q178" si="48">D179</f>
        <v>#DIV/0!</v>
      </c>
      <c r="F178" s="163" t="e">
        <f t="shared" si="48"/>
        <v>#DIV/0!</v>
      </c>
      <c r="G178" s="163" t="e">
        <f t="shared" si="48"/>
        <v>#DIV/0!</v>
      </c>
      <c r="H178" s="163" t="e">
        <f t="shared" si="48"/>
        <v>#DIV/0!</v>
      </c>
      <c r="I178" s="163" t="e">
        <f t="shared" si="48"/>
        <v>#DIV/0!</v>
      </c>
      <c r="J178" s="163" t="e">
        <f t="shared" si="48"/>
        <v>#DIV/0!</v>
      </c>
      <c r="K178" s="163" t="e">
        <f t="shared" si="48"/>
        <v>#DIV/0!</v>
      </c>
      <c r="L178" s="163" t="e">
        <f t="shared" si="48"/>
        <v>#DIV/0!</v>
      </c>
      <c r="M178" s="163" t="e">
        <f t="shared" si="48"/>
        <v>#DIV/0!</v>
      </c>
      <c r="N178" s="163" t="e">
        <f t="shared" si="48"/>
        <v>#DIV/0!</v>
      </c>
      <c r="O178" s="163" t="e">
        <f t="shared" si="48"/>
        <v>#DIV/0!</v>
      </c>
      <c r="P178" s="163" t="e">
        <f t="shared" si="48"/>
        <v>#DIV/0!</v>
      </c>
      <c r="Q178" s="163" t="e">
        <f t="shared" si="48"/>
        <v>#DIV/0!</v>
      </c>
    </row>
    <row r="179" spans="1:17" x14ac:dyDescent="0.25">
      <c r="A179" s="209" t="s">
        <v>186</v>
      </c>
      <c r="B179" s="163" t="s">
        <v>185</v>
      </c>
      <c r="C179" s="163">
        <f>C178+C177</f>
        <v>0</v>
      </c>
      <c r="D179" s="163" t="e">
        <f>D178+D177</f>
        <v>#DIV/0!</v>
      </c>
      <c r="E179" s="163" t="e">
        <f t="shared" ref="E179:Q179" si="49">E178+E177</f>
        <v>#DIV/0!</v>
      </c>
      <c r="F179" s="163" t="e">
        <f t="shared" si="49"/>
        <v>#DIV/0!</v>
      </c>
      <c r="G179" s="163" t="e">
        <f t="shared" si="49"/>
        <v>#DIV/0!</v>
      </c>
      <c r="H179" s="163" t="e">
        <f t="shared" si="49"/>
        <v>#DIV/0!</v>
      </c>
      <c r="I179" s="163" t="e">
        <f t="shared" si="49"/>
        <v>#DIV/0!</v>
      </c>
      <c r="J179" s="163" t="e">
        <f t="shared" si="49"/>
        <v>#DIV/0!</v>
      </c>
      <c r="K179" s="163" t="e">
        <f t="shared" si="49"/>
        <v>#DIV/0!</v>
      </c>
      <c r="L179" s="163" t="e">
        <f t="shared" si="49"/>
        <v>#DIV/0!</v>
      </c>
      <c r="M179" s="163" t="e">
        <f t="shared" si="49"/>
        <v>#DIV/0!</v>
      </c>
      <c r="N179" s="163" t="e">
        <f t="shared" si="49"/>
        <v>#DIV/0!</v>
      </c>
      <c r="O179" s="163" t="e">
        <f t="shared" si="49"/>
        <v>#DIV/0!</v>
      </c>
      <c r="P179" s="163" t="e">
        <f t="shared" si="49"/>
        <v>#DIV/0!</v>
      </c>
      <c r="Q179" s="163" t="e">
        <f t="shared" si="49"/>
        <v>#DIV/0!</v>
      </c>
    </row>
  </sheetData>
  <mergeCells count="12">
    <mergeCell ref="A79:Q79"/>
    <mergeCell ref="A81:H81"/>
    <mergeCell ref="D82:Q82"/>
    <mergeCell ref="C84:C153"/>
    <mergeCell ref="C159:C177"/>
    <mergeCell ref="A80:Q80"/>
    <mergeCell ref="A156:G156"/>
    <mergeCell ref="C7:C76"/>
    <mergeCell ref="A1:Q1"/>
    <mergeCell ref="A3:Q3"/>
    <mergeCell ref="A4:Q4"/>
    <mergeCell ref="A5:L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tabColor theme="5" tint="-0.249977111117893"/>
  </sheetPr>
  <dimension ref="A1:R64"/>
  <sheetViews>
    <sheetView topLeftCell="F42" workbookViewId="0">
      <selection activeCell="I55" sqref="I55"/>
    </sheetView>
  </sheetViews>
  <sheetFormatPr defaultColWidth="8.85546875" defaultRowHeight="15" x14ac:dyDescent="0.25"/>
  <cols>
    <col min="1" max="1" width="47" style="237" customWidth="1"/>
    <col min="2" max="2" width="15.42578125" style="146" customWidth="1"/>
    <col min="3" max="3" width="15.42578125" style="95" hidden="1" customWidth="1"/>
    <col min="4" max="8" width="15.42578125" style="95" customWidth="1"/>
    <col min="9" max="9" width="15.42578125" style="200" customWidth="1"/>
    <col min="10" max="17" width="15.42578125" style="95" customWidth="1"/>
    <col min="18" max="18" width="9.140625" style="164" customWidth="1"/>
  </cols>
  <sheetData>
    <row r="1" spans="1:18" ht="28.5" customHeight="1" x14ac:dyDescent="0.25">
      <c r="A1" s="454" t="s">
        <v>305</v>
      </c>
      <c r="B1" s="454"/>
      <c r="C1" s="454"/>
      <c r="D1" s="454"/>
      <c r="J1" s="201"/>
      <c r="K1" s="201"/>
      <c r="L1" s="201"/>
      <c r="M1" s="201"/>
    </row>
    <row r="2" spans="1:18" ht="27.75" customHeight="1" x14ac:dyDescent="0.25">
      <c r="A2" s="466" t="s">
        <v>187</v>
      </c>
      <c r="B2" s="466"/>
      <c r="C2" s="466"/>
      <c r="D2" s="466"/>
      <c r="E2" s="466"/>
      <c r="F2" s="466"/>
      <c r="G2" s="466"/>
      <c r="H2" s="466"/>
      <c r="I2" s="95"/>
    </row>
    <row r="3" spans="1:18" s="112" customFormat="1" ht="16.5" customHeight="1" x14ac:dyDescent="0.2">
      <c r="A3" s="255"/>
      <c r="B3" s="256"/>
      <c r="C3" s="256"/>
      <c r="D3" s="257"/>
      <c r="E3" s="257"/>
      <c r="F3" s="258"/>
      <c r="G3" s="257"/>
      <c r="H3" s="257"/>
      <c r="I3" s="257"/>
      <c r="J3" s="256"/>
      <c r="K3" s="256"/>
      <c r="L3" s="256"/>
      <c r="M3" s="256"/>
      <c r="N3" s="153"/>
      <c r="O3" s="153"/>
      <c r="P3" s="153"/>
      <c r="Q3" s="153"/>
      <c r="R3" s="170"/>
    </row>
    <row r="4" spans="1:18" s="112" customFormat="1" ht="16.899999999999999" customHeight="1" x14ac:dyDescent="0.25">
      <c r="A4" s="467"/>
      <c r="B4" s="468"/>
      <c r="C4" s="468"/>
      <c r="D4" s="468"/>
      <c r="E4" s="468"/>
      <c r="F4" s="468"/>
      <c r="G4" s="468"/>
      <c r="H4" s="468"/>
      <c r="I4" s="468"/>
      <c r="J4" s="468"/>
      <c r="K4" s="468"/>
      <c r="L4" s="468"/>
      <c r="M4" s="468"/>
      <c r="N4" s="153"/>
      <c r="O4" s="153"/>
      <c r="P4" s="153"/>
      <c r="Q4" s="153"/>
      <c r="R4" s="170"/>
    </row>
    <row r="5" spans="1:18" s="112" customFormat="1" ht="25.5" customHeight="1" x14ac:dyDescent="0.25">
      <c r="A5" s="259"/>
      <c r="B5" s="260"/>
      <c r="C5" s="261"/>
      <c r="D5" s="469" t="s">
        <v>304</v>
      </c>
      <c r="E5" s="469"/>
      <c r="F5" s="469"/>
      <c r="G5" s="469"/>
      <c r="H5" s="469"/>
      <c r="I5" s="469"/>
      <c r="J5" s="469"/>
      <c r="K5" s="469"/>
      <c r="L5" s="469"/>
      <c r="M5" s="469"/>
      <c r="N5" s="469"/>
      <c r="O5" s="469"/>
      <c r="P5" s="469"/>
      <c r="Q5" s="469"/>
      <c r="R5" s="170"/>
    </row>
    <row r="6" spans="1:18" s="112" customFormat="1" x14ac:dyDescent="0.25">
      <c r="A6" s="207" t="s">
        <v>188</v>
      </c>
      <c r="B6" s="208" t="s">
        <v>111</v>
      </c>
      <c r="C6" s="208">
        <v>0</v>
      </c>
      <c r="D6" s="208">
        <v>1</v>
      </c>
      <c r="E6" s="208">
        <v>2</v>
      </c>
      <c r="F6" s="208">
        <v>3</v>
      </c>
      <c r="G6" s="208">
        <v>4</v>
      </c>
      <c r="H6" s="208">
        <v>5</v>
      </c>
      <c r="I6" s="208">
        <v>6</v>
      </c>
      <c r="J6" s="208">
        <v>7</v>
      </c>
      <c r="K6" s="208">
        <v>8</v>
      </c>
      <c r="L6" s="208">
        <v>9</v>
      </c>
      <c r="M6" s="208">
        <v>10</v>
      </c>
      <c r="N6" s="208">
        <v>11</v>
      </c>
      <c r="O6" s="208">
        <v>12</v>
      </c>
      <c r="P6" s="208">
        <v>13</v>
      </c>
      <c r="Q6" s="208">
        <v>14</v>
      </c>
      <c r="R6" s="170"/>
    </row>
    <row r="7" spans="1:18" s="112" customFormat="1" x14ac:dyDescent="0.25">
      <c r="A7" s="209" t="s">
        <v>139</v>
      </c>
      <c r="B7" s="210"/>
      <c r="C7" s="445"/>
      <c r="D7" s="210"/>
      <c r="E7" s="210"/>
      <c r="F7" s="210"/>
      <c r="G7" s="210"/>
      <c r="H7" s="210"/>
      <c r="I7" s="210"/>
      <c r="J7" s="210"/>
      <c r="K7" s="210"/>
      <c r="L7" s="210"/>
      <c r="M7" s="210"/>
      <c r="N7" s="210"/>
      <c r="O7" s="210"/>
      <c r="P7" s="210"/>
      <c r="Q7" s="210"/>
      <c r="R7" s="170"/>
    </row>
    <row r="8" spans="1:18" s="112" customFormat="1" x14ac:dyDescent="0.2">
      <c r="A8" s="211" t="str">
        <f>'Proiectii financiare_V,Ch act'!A8</f>
        <v>Venituri din valorificare material lemnos</v>
      </c>
      <c r="B8" s="120">
        <f t="shared" ref="B8:B13" si="0">SUM(D8:Q8)</f>
        <v>0</v>
      </c>
      <c r="C8" s="446"/>
      <c r="D8" s="163">
        <f>'Proiectii financiare_V,Ch act'!D85-'Proiectii financiare_V,Ch act'!D8</f>
        <v>0</v>
      </c>
      <c r="E8" s="163">
        <f>'Proiectii financiare_V,Ch act'!E85-'Proiectii financiare_V,Ch act'!E8</f>
        <v>0</v>
      </c>
      <c r="F8" s="163">
        <f>'Proiectii financiare_V,Ch act'!F85-'Proiectii financiare_V,Ch act'!F8</f>
        <v>0</v>
      </c>
      <c r="G8" s="163">
        <f>'Proiectii financiare_V,Ch act'!G85-'Proiectii financiare_V,Ch act'!G8</f>
        <v>0</v>
      </c>
      <c r="H8" s="163">
        <f>'Proiectii financiare_V,Ch act'!H85-'Proiectii financiare_V,Ch act'!H8</f>
        <v>0</v>
      </c>
      <c r="I8" s="163">
        <f>'Proiectii financiare_V,Ch act'!I85-'Proiectii financiare_V,Ch act'!I8</f>
        <v>0</v>
      </c>
      <c r="J8" s="163">
        <f>'Proiectii financiare_V,Ch act'!J85-'Proiectii financiare_V,Ch act'!J8</f>
        <v>0</v>
      </c>
      <c r="K8" s="163">
        <f>'Proiectii financiare_V,Ch act'!K85-'Proiectii financiare_V,Ch act'!K8</f>
        <v>0</v>
      </c>
      <c r="L8" s="163">
        <f>'Proiectii financiare_V,Ch act'!L85-'Proiectii financiare_V,Ch act'!L8</f>
        <v>0</v>
      </c>
      <c r="M8" s="163">
        <f>'Proiectii financiare_V,Ch act'!M85-'Proiectii financiare_V,Ch act'!M8</f>
        <v>0</v>
      </c>
      <c r="N8" s="163">
        <f>'Proiectii financiare_V,Ch act'!N85-'Proiectii financiare_V,Ch act'!N8</f>
        <v>0</v>
      </c>
      <c r="O8" s="163">
        <f>'Proiectii financiare_V,Ch act'!O85-'Proiectii financiare_V,Ch act'!O8</f>
        <v>0</v>
      </c>
      <c r="P8" s="163">
        <f>'Proiectii financiare_V,Ch act'!P85-'Proiectii financiare_V,Ch act'!P8</f>
        <v>0</v>
      </c>
      <c r="Q8" s="163">
        <f>'Proiectii financiare_V,Ch act'!Q85-'Proiectii financiare_V,Ch act'!Q8</f>
        <v>0</v>
      </c>
      <c r="R8" s="170"/>
    </row>
    <row r="9" spans="1:18" s="112" customFormat="1" hidden="1" x14ac:dyDescent="0.2">
      <c r="A9" s="211">
        <f>'Proiectii financiare_V,Ch act'!A11</f>
        <v>0</v>
      </c>
      <c r="B9" s="120">
        <f t="shared" si="0"/>
        <v>0</v>
      </c>
      <c r="C9" s="446"/>
      <c r="D9" s="163">
        <f>'Proiectii financiare_V,Ch act'!D88-'Proiectii financiare_V,Ch act'!D11</f>
        <v>0</v>
      </c>
      <c r="E9" s="163">
        <f>'Proiectii financiare_V,Ch act'!E88-'Proiectii financiare_V,Ch act'!E11</f>
        <v>0</v>
      </c>
      <c r="F9" s="163">
        <f>'Proiectii financiare_V,Ch act'!F88-'Proiectii financiare_V,Ch act'!F11</f>
        <v>0</v>
      </c>
      <c r="G9" s="163">
        <f>'Proiectii financiare_V,Ch act'!G88-'Proiectii financiare_V,Ch act'!G11</f>
        <v>0</v>
      </c>
      <c r="H9" s="163">
        <f>'Proiectii financiare_V,Ch act'!H88-'Proiectii financiare_V,Ch act'!H11</f>
        <v>0</v>
      </c>
      <c r="I9" s="163">
        <f>'Proiectii financiare_V,Ch act'!I88-'Proiectii financiare_V,Ch act'!I11</f>
        <v>0</v>
      </c>
      <c r="J9" s="163">
        <f>'Proiectii financiare_V,Ch act'!J88-'Proiectii financiare_V,Ch act'!J11</f>
        <v>0</v>
      </c>
      <c r="K9" s="163">
        <f>'Proiectii financiare_V,Ch act'!K88-'Proiectii financiare_V,Ch act'!K11</f>
        <v>0</v>
      </c>
      <c r="L9" s="163">
        <f>'Proiectii financiare_V,Ch act'!L88-'Proiectii financiare_V,Ch act'!L11</f>
        <v>0</v>
      </c>
      <c r="M9" s="163">
        <f>'Proiectii financiare_V,Ch act'!M88-'Proiectii financiare_V,Ch act'!M11</f>
        <v>0</v>
      </c>
      <c r="N9" s="163">
        <f>'Proiectii financiare_V,Ch act'!N88-'Proiectii financiare_V,Ch act'!N11</f>
        <v>0</v>
      </c>
      <c r="O9" s="163">
        <f>'Proiectii financiare_V,Ch act'!O88-'Proiectii financiare_V,Ch act'!O11</f>
        <v>0</v>
      </c>
      <c r="P9" s="163">
        <f>'Proiectii financiare_V,Ch act'!P88-'Proiectii financiare_V,Ch act'!P11</f>
        <v>0</v>
      </c>
      <c r="Q9" s="163">
        <f>'Proiectii financiare_V,Ch act'!Q88-'Proiectii financiare_V,Ch act'!Q11</f>
        <v>0</v>
      </c>
      <c r="R9" s="170"/>
    </row>
    <row r="10" spans="1:18" s="112" customFormat="1" hidden="1" x14ac:dyDescent="0.2">
      <c r="A10" s="211">
        <f>'Proiectii financiare_V,Ch act'!A14</f>
        <v>0</v>
      </c>
      <c r="B10" s="120">
        <f t="shared" si="0"/>
        <v>0</v>
      </c>
      <c r="C10" s="446"/>
      <c r="D10" s="163">
        <f>'Proiectii financiare_V,Ch act'!D91-'Proiectii financiare_V,Ch act'!D14</f>
        <v>0</v>
      </c>
      <c r="E10" s="163">
        <f>'Proiectii financiare_V,Ch act'!E91-'Proiectii financiare_V,Ch act'!E14</f>
        <v>0</v>
      </c>
      <c r="F10" s="163">
        <f>'Proiectii financiare_V,Ch act'!F91-'Proiectii financiare_V,Ch act'!F14</f>
        <v>0</v>
      </c>
      <c r="G10" s="163">
        <f>'Proiectii financiare_V,Ch act'!G91-'Proiectii financiare_V,Ch act'!G14</f>
        <v>0</v>
      </c>
      <c r="H10" s="163">
        <f>'Proiectii financiare_V,Ch act'!H91-'Proiectii financiare_V,Ch act'!H14</f>
        <v>0</v>
      </c>
      <c r="I10" s="163">
        <f>'Proiectii financiare_V,Ch act'!I91-'Proiectii financiare_V,Ch act'!I14</f>
        <v>0</v>
      </c>
      <c r="J10" s="163">
        <f>'Proiectii financiare_V,Ch act'!J91-'Proiectii financiare_V,Ch act'!J14</f>
        <v>0</v>
      </c>
      <c r="K10" s="163">
        <f>'Proiectii financiare_V,Ch act'!K91-'Proiectii financiare_V,Ch act'!K14</f>
        <v>0</v>
      </c>
      <c r="L10" s="163">
        <f>'Proiectii financiare_V,Ch act'!L91-'Proiectii financiare_V,Ch act'!L14</f>
        <v>0</v>
      </c>
      <c r="M10" s="163">
        <f>'Proiectii financiare_V,Ch act'!M91-'Proiectii financiare_V,Ch act'!M14</f>
        <v>0</v>
      </c>
      <c r="N10" s="163">
        <f>'Proiectii financiare_V,Ch act'!N91-'Proiectii financiare_V,Ch act'!N14</f>
        <v>0</v>
      </c>
      <c r="O10" s="163">
        <f>'Proiectii financiare_V,Ch act'!O91-'Proiectii financiare_V,Ch act'!O14</f>
        <v>0</v>
      </c>
      <c r="P10" s="163">
        <f>'Proiectii financiare_V,Ch act'!P91-'Proiectii financiare_V,Ch act'!P14</f>
        <v>0</v>
      </c>
      <c r="Q10" s="163">
        <f>'Proiectii financiare_V,Ch act'!Q91-'Proiectii financiare_V,Ch act'!Q14</f>
        <v>0</v>
      </c>
      <c r="R10" s="170"/>
    </row>
    <row r="11" spans="1:18" s="112" customFormat="1" x14ac:dyDescent="0.2">
      <c r="A11" s="211" t="str">
        <f>'Proiectii financiare_V,Ch act'!A17</f>
        <v>Alte venituri din activitatea de exploatare</v>
      </c>
      <c r="B11" s="120">
        <f t="shared" si="0"/>
        <v>0</v>
      </c>
      <c r="C11" s="446"/>
      <c r="D11" s="163">
        <f>'Proiectii financiare_V,Ch act'!D94-'Proiectii financiare_V,Ch act'!D17</f>
        <v>0</v>
      </c>
      <c r="E11" s="163">
        <f>'Proiectii financiare_V,Ch act'!E94-'Proiectii financiare_V,Ch act'!E17</f>
        <v>0</v>
      </c>
      <c r="F11" s="163">
        <f>'Proiectii financiare_V,Ch act'!F94-'Proiectii financiare_V,Ch act'!F17</f>
        <v>0</v>
      </c>
      <c r="G11" s="163">
        <f>'Proiectii financiare_V,Ch act'!G94-'Proiectii financiare_V,Ch act'!G17</f>
        <v>0</v>
      </c>
      <c r="H11" s="163">
        <f>'Proiectii financiare_V,Ch act'!H94-'Proiectii financiare_V,Ch act'!H17</f>
        <v>0</v>
      </c>
      <c r="I11" s="163">
        <f>'Proiectii financiare_V,Ch act'!I94-'Proiectii financiare_V,Ch act'!I17</f>
        <v>0</v>
      </c>
      <c r="J11" s="163">
        <f>'Proiectii financiare_V,Ch act'!J94-'Proiectii financiare_V,Ch act'!J17</f>
        <v>0</v>
      </c>
      <c r="K11" s="163">
        <f>'Proiectii financiare_V,Ch act'!K94-'Proiectii financiare_V,Ch act'!K17</f>
        <v>0</v>
      </c>
      <c r="L11" s="163">
        <f>'Proiectii financiare_V,Ch act'!L94-'Proiectii financiare_V,Ch act'!L17</f>
        <v>0</v>
      </c>
      <c r="M11" s="163">
        <f>'Proiectii financiare_V,Ch act'!M94-'Proiectii financiare_V,Ch act'!M17</f>
        <v>0</v>
      </c>
      <c r="N11" s="163">
        <f>'Proiectii financiare_V,Ch act'!N94-'Proiectii financiare_V,Ch act'!N17</f>
        <v>0</v>
      </c>
      <c r="O11" s="163">
        <f>'Proiectii financiare_V,Ch act'!O94-'Proiectii financiare_V,Ch act'!O17</f>
        <v>0</v>
      </c>
      <c r="P11" s="163">
        <f>'Proiectii financiare_V,Ch act'!P94-'Proiectii financiare_V,Ch act'!P17</f>
        <v>0</v>
      </c>
      <c r="Q11" s="163">
        <f>'Proiectii financiare_V,Ch act'!Q94-'Proiectii financiare_V,Ch act'!Q17</f>
        <v>0</v>
      </c>
      <c r="R11" s="170"/>
    </row>
    <row r="12" spans="1:18" s="112" customFormat="1" hidden="1" x14ac:dyDescent="0.2">
      <c r="A12" s="211">
        <f>'Proiectii financiare_V,Ch act'!A16</f>
        <v>0</v>
      </c>
      <c r="B12" s="120">
        <f t="shared" si="0"/>
        <v>0</v>
      </c>
      <c r="C12" s="446"/>
      <c r="D12" s="163">
        <f>'Proiectii financiare_V,Ch act'!D97-'Proiectii financiare_V,Ch act'!D20</f>
        <v>0</v>
      </c>
      <c r="E12" s="163">
        <f>'Proiectii financiare_V,Ch act'!E97-'Proiectii financiare_V,Ch act'!E20</f>
        <v>0</v>
      </c>
      <c r="F12" s="163">
        <f>'Proiectii financiare_V,Ch act'!F97-'Proiectii financiare_V,Ch act'!F20</f>
        <v>0</v>
      </c>
      <c r="G12" s="163">
        <f>'Proiectii financiare_V,Ch act'!G97-'Proiectii financiare_V,Ch act'!G20</f>
        <v>0</v>
      </c>
      <c r="H12" s="163">
        <f>'Proiectii financiare_V,Ch act'!H97-'Proiectii financiare_V,Ch act'!H20</f>
        <v>0</v>
      </c>
      <c r="I12" s="163">
        <f>'Proiectii financiare_V,Ch act'!I97-'Proiectii financiare_V,Ch act'!I20</f>
        <v>0</v>
      </c>
      <c r="J12" s="163">
        <f>'Proiectii financiare_V,Ch act'!J97-'Proiectii financiare_V,Ch act'!J20</f>
        <v>0</v>
      </c>
      <c r="K12" s="163">
        <f>'Proiectii financiare_V,Ch act'!K97-'Proiectii financiare_V,Ch act'!K20</f>
        <v>0</v>
      </c>
      <c r="L12" s="163">
        <f>'Proiectii financiare_V,Ch act'!L97-'Proiectii financiare_V,Ch act'!L20</f>
        <v>0</v>
      </c>
      <c r="M12" s="163">
        <f>'Proiectii financiare_V,Ch act'!M97-'Proiectii financiare_V,Ch act'!M20</f>
        <v>0</v>
      </c>
      <c r="N12" s="163">
        <f>'Proiectii financiare_V,Ch act'!N97-'Proiectii financiare_V,Ch act'!N20</f>
        <v>0</v>
      </c>
      <c r="O12" s="163">
        <f>'Proiectii financiare_V,Ch act'!O97-'Proiectii financiare_V,Ch act'!O20</f>
        <v>0</v>
      </c>
      <c r="P12" s="163">
        <f>'Proiectii financiare_V,Ch act'!P97-'Proiectii financiare_V,Ch act'!P20</f>
        <v>0</v>
      </c>
      <c r="Q12" s="163">
        <f>'Proiectii financiare_V,Ch act'!Q97-'Proiectii financiare_V,Ch act'!Q20</f>
        <v>0</v>
      </c>
      <c r="R12" s="170"/>
    </row>
    <row r="13" spans="1:18" s="112" customFormat="1" ht="15" customHeight="1" x14ac:dyDescent="0.2">
      <c r="A13" s="211" t="str">
        <f>'Proiectii financiare_V,Ch act'!A21</f>
        <v xml:space="preserve">Venituri din subventii de exploatare  </v>
      </c>
      <c r="B13" s="120">
        <f t="shared" si="0"/>
        <v>0</v>
      </c>
      <c r="C13" s="446"/>
      <c r="D13" s="163">
        <f>'Proiectii financiare_V,Ch act'!D98-'Proiectii financiare_V,Ch act'!D21</f>
        <v>0</v>
      </c>
      <c r="E13" s="163">
        <f>'Proiectii financiare_V,Ch act'!E98-'Proiectii financiare_V,Ch act'!E21</f>
        <v>0</v>
      </c>
      <c r="F13" s="163">
        <f>'Proiectii financiare_V,Ch act'!F98-'Proiectii financiare_V,Ch act'!F21</f>
        <v>0</v>
      </c>
      <c r="G13" s="163">
        <f>'Proiectii financiare_V,Ch act'!G98-'Proiectii financiare_V,Ch act'!G21</f>
        <v>0</v>
      </c>
      <c r="H13" s="163">
        <f>'Proiectii financiare_V,Ch act'!H98-'Proiectii financiare_V,Ch act'!H21</f>
        <v>0</v>
      </c>
      <c r="I13" s="163">
        <f>'Proiectii financiare_V,Ch act'!I98-'Proiectii financiare_V,Ch act'!I21</f>
        <v>0</v>
      </c>
      <c r="J13" s="163">
        <f>'Proiectii financiare_V,Ch act'!J98-'Proiectii financiare_V,Ch act'!J21</f>
        <v>0</v>
      </c>
      <c r="K13" s="163">
        <f>'Proiectii financiare_V,Ch act'!K98-'Proiectii financiare_V,Ch act'!K21</f>
        <v>0</v>
      </c>
      <c r="L13" s="163">
        <f>'Proiectii financiare_V,Ch act'!L98-'Proiectii financiare_V,Ch act'!L21</f>
        <v>0</v>
      </c>
      <c r="M13" s="163">
        <f>'Proiectii financiare_V,Ch act'!M98-'Proiectii financiare_V,Ch act'!M21</f>
        <v>0</v>
      </c>
      <c r="N13" s="163">
        <f>'Proiectii financiare_V,Ch act'!N98-'Proiectii financiare_V,Ch act'!N21</f>
        <v>0</v>
      </c>
      <c r="O13" s="163">
        <f>'Proiectii financiare_V,Ch act'!O98-'Proiectii financiare_V,Ch act'!O21</f>
        <v>0</v>
      </c>
      <c r="P13" s="163">
        <f>'Proiectii financiare_V,Ch act'!P98-'Proiectii financiare_V,Ch act'!P21</f>
        <v>0</v>
      </c>
      <c r="Q13" s="163">
        <f>'Proiectii financiare_V,Ch act'!Q98-'Proiectii financiare_V,Ch act'!Q21</f>
        <v>0</v>
      </c>
      <c r="R13" s="170"/>
    </row>
    <row r="14" spans="1:18" s="112" customFormat="1" ht="19.5" customHeight="1" x14ac:dyDescent="0.2">
      <c r="A14" s="211" t="str">
        <f>'Proiectii financiare_V,Ch act'!A22</f>
        <v xml:space="preserve">Venituri din subventii pentru investitii </v>
      </c>
      <c r="B14" s="120">
        <f t="shared" ref="B14" si="1">SUM(C14:Q14)</f>
        <v>0</v>
      </c>
      <c r="C14" s="446"/>
      <c r="D14" s="163">
        <f>'Proiectii financiare_V,Ch act'!D99-'Proiectii financiare_V,Ch act'!D22</f>
        <v>0</v>
      </c>
      <c r="E14" s="163">
        <f>'Proiectii financiare_V,Ch act'!E99-'Proiectii financiare_V,Ch act'!E22</f>
        <v>0</v>
      </c>
      <c r="F14" s="163">
        <f>'Proiectii financiare_V,Ch act'!F99-'Proiectii financiare_V,Ch act'!F22</f>
        <v>0</v>
      </c>
      <c r="G14" s="163">
        <f>'Proiectii financiare_V,Ch act'!G99-'Proiectii financiare_V,Ch act'!G22</f>
        <v>0</v>
      </c>
      <c r="H14" s="163">
        <f>'Proiectii financiare_V,Ch act'!H99-'Proiectii financiare_V,Ch act'!H22</f>
        <v>0</v>
      </c>
      <c r="I14" s="163">
        <f>'Proiectii financiare_V,Ch act'!I99-'Proiectii financiare_V,Ch act'!I22</f>
        <v>0</v>
      </c>
      <c r="J14" s="163">
        <f>'Proiectii financiare_V,Ch act'!J99-'Proiectii financiare_V,Ch act'!J22</f>
        <v>0</v>
      </c>
      <c r="K14" s="163">
        <f>'Proiectii financiare_V,Ch act'!K99-'Proiectii financiare_V,Ch act'!K22</f>
        <v>0</v>
      </c>
      <c r="L14" s="163">
        <f>'Proiectii financiare_V,Ch act'!L99-'Proiectii financiare_V,Ch act'!L22</f>
        <v>0</v>
      </c>
      <c r="M14" s="163">
        <f>'Proiectii financiare_V,Ch act'!M99-'Proiectii financiare_V,Ch act'!M22</f>
        <v>0</v>
      </c>
      <c r="N14" s="163">
        <f>'Proiectii financiare_V,Ch act'!N99-'Proiectii financiare_V,Ch act'!N22</f>
        <v>0</v>
      </c>
      <c r="O14" s="163">
        <f>'Proiectii financiare_V,Ch act'!O99-'Proiectii financiare_V,Ch act'!O22</f>
        <v>0</v>
      </c>
      <c r="P14" s="163">
        <f>'Proiectii financiare_V,Ch act'!P99-'Proiectii financiare_V,Ch act'!P22</f>
        <v>0</v>
      </c>
      <c r="Q14" s="163">
        <f>'Proiectii financiare_V,Ch act'!Q99-'Proiectii financiare_V,Ch act'!Q22</f>
        <v>0</v>
      </c>
      <c r="R14" s="170"/>
    </row>
    <row r="15" spans="1:18" s="112" customFormat="1" x14ac:dyDescent="0.2">
      <c r="A15" s="211" t="str">
        <f>'Proiectii financiare_V,Ch act'!A23</f>
        <v xml:space="preserve">Venituri din alte activitati </v>
      </c>
      <c r="B15" s="120">
        <f t="shared" ref="B15:B23" si="2">SUM(D15:Q15)</f>
        <v>0</v>
      </c>
      <c r="C15" s="446"/>
      <c r="D15" s="163">
        <f>'Proiectii financiare_V,Ch act'!D100-'Proiectii financiare_V,Ch act'!D23</f>
        <v>0</v>
      </c>
      <c r="E15" s="163">
        <f>'Proiectii financiare_V,Ch act'!E100-'Proiectii financiare_V,Ch act'!E23</f>
        <v>0</v>
      </c>
      <c r="F15" s="163">
        <f>'Proiectii financiare_V,Ch act'!F100-'Proiectii financiare_V,Ch act'!F23</f>
        <v>0</v>
      </c>
      <c r="G15" s="163">
        <f>'Proiectii financiare_V,Ch act'!G100-'Proiectii financiare_V,Ch act'!G23</f>
        <v>0</v>
      </c>
      <c r="H15" s="163">
        <f>'Proiectii financiare_V,Ch act'!H100-'Proiectii financiare_V,Ch act'!H23</f>
        <v>0</v>
      </c>
      <c r="I15" s="163">
        <f>'Proiectii financiare_V,Ch act'!I100-'Proiectii financiare_V,Ch act'!I23</f>
        <v>0</v>
      </c>
      <c r="J15" s="163">
        <f>'Proiectii financiare_V,Ch act'!J100-'Proiectii financiare_V,Ch act'!J23</f>
        <v>0</v>
      </c>
      <c r="K15" s="163">
        <f>'Proiectii financiare_V,Ch act'!K100-'Proiectii financiare_V,Ch act'!K23</f>
        <v>0</v>
      </c>
      <c r="L15" s="163">
        <f>'Proiectii financiare_V,Ch act'!L100-'Proiectii financiare_V,Ch act'!L23</f>
        <v>0</v>
      </c>
      <c r="M15" s="163">
        <f>'Proiectii financiare_V,Ch act'!M100-'Proiectii financiare_V,Ch act'!M23</f>
        <v>0</v>
      </c>
      <c r="N15" s="163">
        <f>'Proiectii financiare_V,Ch act'!N100-'Proiectii financiare_V,Ch act'!N23</f>
        <v>0</v>
      </c>
      <c r="O15" s="163">
        <f>'Proiectii financiare_V,Ch act'!O100-'Proiectii financiare_V,Ch act'!O23</f>
        <v>0</v>
      </c>
      <c r="P15" s="163">
        <f>'Proiectii financiare_V,Ch act'!P100-'Proiectii financiare_V,Ch act'!P23</f>
        <v>0</v>
      </c>
      <c r="Q15" s="163">
        <f>'Proiectii financiare_V,Ch act'!Q100-'Proiectii financiare_V,Ch act'!Q23</f>
        <v>0</v>
      </c>
      <c r="R15" s="170"/>
    </row>
    <row r="16" spans="1:18" s="112" customFormat="1" x14ac:dyDescent="0.2">
      <c r="A16" s="211" t="str">
        <f>'Proiectii financiare_V,Ch act'!A24</f>
        <v xml:space="preserve">Alte venituri din exploatare </v>
      </c>
      <c r="B16" s="120">
        <f t="shared" si="2"/>
        <v>0</v>
      </c>
      <c r="C16" s="446"/>
      <c r="D16" s="163">
        <f>'Proiectii financiare_V,Ch act'!D101-'Proiectii financiare_V,Ch act'!D24</f>
        <v>0</v>
      </c>
      <c r="E16" s="163">
        <f>'Proiectii financiare_V,Ch act'!E101-'Proiectii financiare_V,Ch act'!E24</f>
        <v>0</v>
      </c>
      <c r="F16" s="163">
        <f>'Proiectii financiare_V,Ch act'!F101-'Proiectii financiare_V,Ch act'!F24</f>
        <v>0</v>
      </c>
      <c r="G16" s="163">
        <f>'Proiectii financiare_V,Ch act'!G101-'Proiectii financiare_V,Ch act'!G24</f>
        <v>0</v>
      </c>
      <c r="H16" s="163">
        <f>'Proiectii financiare_V,Ch act'!H101-'Proiectii financiare_V,Ch act'!H24</f>
        <v>0</v>
      </c>
      <c r="I16" s="163">
        <f>'Proiectii financiare_V,Ch act'!I101-'Proiectii financiare_V,Ch act'!I24</f>
        <v>0</v>
      </c>
      <c r="J16" s="163">
        <f>'Proiectii financiare_V,Ch act'!J101-'Proiectii financiare_V,Ch act'!J24</f>
        <v>0</v>
      </c>
      <c r="K16" s="163">
        <f>'Proiectii financiare_V,Ch act'!K101-'Proiectii financiare_V,Ch act'!K24</f>
        <v>0</v>
      </c>
      <c r="L16" s="163">
        <f>'Proiectii financiare_V,Ch act'!L101-'Proiectii financiare_V,Ch act'!L24</f>
        <v>0</v>
      </c>
      <c r="M16" s="163">
        <f>'Proiectii financiare_V,Ch act'!M101-'Proiectii financiare_V,Ch act'!M24</f>
        <v>0</v>
      </c>
      <c r="N16" s="163">
        <f>'Proiectii financiare_V,Ch act'!N101-'Proiectii financiare_V,Ch act'!N24</f>
        <v>0</v>
      </c>
      <c r="O16" s="163">
        <f>'Proiectii financiare_V,Ch act'!O101-'Proiectii financiare_V,Ch act'!O24</f>
        <v>0</v>
      </c>
      <c r="P16" s="163">
        <f>'Proiectii financiare_V,Ch act'!P101-'Proiectii financiare_V,Ch act'!P24</f>
        <v>0</v>
      </c>
      <c r="Q16" s="163">
        <f>'Proiectii financiare_V,Ch act'!Q101-'Proiectii financiare_V,Ch act'!Q24</f>
        <v>0</v>
      </c>
      <c r="R16" s="170"/>
    </row>
    <row r="17" spans="1:18" s="112" customFormat="1" ht="25.5" x14ac:dyDescent="0.2">
      <c r="A17" s="211" t="str">
        <f>'Proiectii financiare_V,Ch act'!A25</f>
        <v>Venituri din alocatii bugetare pentru intretinerea curenta (funcționarea și întreținerea curentă)</v>
      </c>
      <c r="B17" s="120">
        <f t="shared" si="2"/>
        <v>0</v>
      </c>
      <c r="C17" s="446"/>
      <c r="D17" s="163">
        <f>'Proiectii financiare_V,Ch act'!D102-'Proiectii financiare_V,Ch act'!D25</f>
        <v>0</v>
      </c>
      <c r="E17" s="163">
        <f>'Proiectii financiare_V,Ch act'!E102-'Proiectii financiare_V,Ch act'!E25</f>
        <v>0</v>
      </c>
      <c r="F17" s="163">
        <f>'Proiectii financiare_V,Ch act'!F102-'Proiectii financiare_V,Ch act'!F25</f>
        <v>0</v>
      </c>
      <c r="G17" s="163">
        <f>'Proiectii financiare_V,Ch act'!G102-'Proiectii financiare_V,Ch act'!G25</f>
        <v>0</v>
      </c>
      <c r="H17" s="163">
        <f>'Proiectii financiare_V,Ch act'!H102-'Proiectii financiare_V,Ch act'!H25</f>
        <v>0</v>
      </c>
      <c r="I17" s="163">
        <f>'Proiectii financiare_V,Ch act'!I102-'Proiectii financiare_V,Ch act'!I25</f>
        <v>0</v>
      </c>
      <c r="J17" s="163">
        <f>'Proiectii financiare_V,Ch act'!J102-'Proiectii financiare_V,Ch act'!J25</f>
        <v>0</v>
      </c>
      <c r="K17" s="163">
        <f>'Proiectii financiare_V,Ch act'!K102-'Proiectii financiare_V,Ch act'!K25</f>
        <v>0</v>
      </c>
      <c r="L17" s="163">
        <f>'Proiectii financiare_V,Ch act'!L102-'Proiectii financiare_V,Ch act'!L25</f>
        <v>0</v>
      </c>
      <c r="M17" s="163">
        <f>'Proiectii financiare_V,Ch act'!M102-'Proiectii financiare_V,Ch act'!M25</f>
        <v>0</v>
      </c>
      <c r="N17" s="163">
        <f>'Proiectii financiare_V,Ch act'!N102-'Proiectii financiare_V,Ch act'!N25</f>
        <v>0</v>
      </c>
      <c r="O17" s="163">
        <f>'Proiectii financiare_V,Ch act'!O102-'Proiectii financiare_V,Ch act'!O25</f>
        <v>0</v>
      </c>
      <c r="P17" s="163">
        <f>'Proiectii financiare_V,Ch act'!P102-'Proiectii financiare_V,Ch act'!P25</f>
        <v>0</v>
      </c>
      <c r="Q17" s="163">
        <f>'Proiectii financiare_V,Ch act'!Q102-'Proiectii financiare_V,Ch act'!Q25</f>
        <v>0</v>
      </c>
      <c r="R17" s="170"/>
    </row>
    <row r="18" spans="1:18" s="112" customFormat="1" hidden="1" x14ac:dyDescent="0.2">
      <c r="A18" s="211">
        <f>'Proiectii financiare_V,Ch act'!A26</f>
        <v>0</v>
      </c>
      <c r="B18" s="120">
        <f t="shared" si="2"/>
        <v>0</v>
      </c>
      <c r="C18" s="446"/>
      <c r="D18" s="163">
        <f>'Proiectii financiare_V,Ch act'!D103-'Proiectii financiare_V,Ch act'!D26</f>
        <v>0</v>
      </c>
      <c r="E18" s="163">
        <f>'Proiectii financiare_V,Ch act'!E103-'Proiectii financiare_V,Ch act'!E26</f>
        <v>0</v>
      </c>
      <c r="F18" s="163">
        <f>'Proiectii financiare_V,Ch act'!F103-'Proiectii financiare_V,Ch act'!F26</f>
        <v>0</v>
      </c>
      <c r="G18" s="163">
        <f>'Proiectii financiare_V,Ch act'!G103-'Proiectii financiare_V,Ch act'!G26</f>
        <v>0</v>
      </c>
      <c r="H18" s="163">
        <f>'Proiectii financiare_V,Ch act'!H103-'Proiectii financiare_V,Ch act'!H26</f>
        <v>0</v>
      </c>
      <c r="I18" s="163">
        <f>'Proiectii financiare_V,Ch act'!I103-'Proiectii financiare_V,Ch act'!I26</f>
        <v>0</v>
      </c>
      <c r="J18" s="163">
        <f>'Proiectii financiare_V,Ch act'!J103-'Proiectii financiare_V,Ch act'!J26</f>
        <v>0</v>
      </c>
      <c r="K18" s="163">
        <f>'Proiectii financiare_V,Ch act'!K103-'Proiectii financiare_V,Ch act'!K26</f>
        <v>0</v>
      </c>
      <c r="L18" s="163">
        <f>'Proiectii financiare_V,Ch act'!L103-'Proiectii financiare_V,Ch act'!L26</f>
        <v>0</v>
      </c>
      <c r="M18" s="163">
        <f>'Proiectii financiare_V,Ch act'!M103-'Proiectii financiare_V,Ch act'!M26</f>
        <v>0</v>
      </c>
      <c r="N18" s="163">
        <f>'Proiectii financiare_V,Ch act'!N103-'Proiectii financiare_V,Ch act'!N26</f>
        <v>0</v>
      </c>
      <c r="O18" s="163">
        <f>'Proiectii financiare_V,Ch act'!O103-'Proiectii financiare_V,Ch act'!O26</f>
        <v>0</v>
      </c>
      <c r="P18" s="163">
        <f>'Proiectii financiare_V,Ch act'!P103-'Proiectii financiare_V,Ch act'!P26</f>
        <v>0</v>
      </c>
      <c r="Q18" s="163">
        <f>'Proiectii financiare_V,Ch act'!Q103-'Proiectii financiare_V,Ch act'!Q26</f>
        <v>0</v>
      </c>
      <c r="R18" s="170"/>
    </row>
    <row r="19" spans="1:18" s="112" customFormat="1" hidden="1" x14ac:dyDescent="0.2">
      <c r="A19" s="211">
        <f>'Proiectii financiare_V,Ch act'!A27</f>
        <v>0</v>
      </c>
      <c r="B19" s="120">
        <f t="shared" si="2"/>
        <v>0</v>
      </c>
      <c r="C19" s="446"/>
      <c r="D19" s="163">
        <f>'Proiectii financiare_V,Ch act'!D104-'Proiectii financiare_V,Ch act'!D27</f>
        <v>0</v>
      </c>
      <c r="E19" s="163">
        <f>'Proiectii financiare_V,Ch act'!E104-'Proiectii financiare_V,Ch act'!E27</f>
        <v>0</v>
      </c>
      <c r="F19" s="163">
        <f>'Proiectii financiare_V,Ch act'!F104-'Proiectii financiare_V,Ch act'!F27</f>
        <v>0</v>
      </c>
      <c r="G19" s="163">
        <f>'Proiectii financiare_V,Ch act'!G104-'Proiectii financiare_V,Ch act'!G27</f>
        <v>0</v>
      </c>
      <c r="H19" s="163">
        <f>'Proiectii financiare_V,Ch act'!H104-'Proiectii financiare_V,Ch act'!H27</f>
        <v>0</v>
      </c>
      <c r="I19" s="163">
        <f>'Proiectii financiare_V,Ch act'!I104-'Proiectii financiare_V,Ch act'!I27</f>
        <v>0</v>
      </c>
      <c r="J19" s="163">
        <f>'Proiectii financiare_V,Ch act'!J104-'Proiectii financiare_V,Ch act'!J27</f>
        <v>0</v>
      </c>
      <c r="K19" s="163">
        <f>'Proiectii financiare_V,Ch act'!K104-'Proiectii financiare_V,Ch act'!K27</f>
        <v>0</v>
      </c>
      <c r="L19" s="163">
        <f>'Proiectii financiare_V,Ch act'!L104-'Proiectii financiare_V,Ch act'!L27</f>
        <v>0</v>
      </c>
      <c r="M19" s="163">
        <f>'Proiectii financiare_V,Ch act'!M104-'Proiectii financiare_V,Ch act'!M27</f>
        <v>0</v>
      </c>
      <c r="N19" s="163">
        <f>'Proiectii financiare_V,Ch act'!N104-'Proiectii financiare_V,Ch act'!N27</f>
        <v>0</v>
      </c>
      <c r="O19" s="163">
        <f>'Proiectii financiare_V,Ch act'!O104-'Proiectii financiare_V,Ch act'!O27</f>
        <v>0</v>
      </c>
      <c r="P19" s="163">
        <f>'Proiectii financiare_V,Ch act'!P104-'Proiectii financiare_V,Ch act'!P27</f>
        <v>0</v>
      </c>
      <c r="Q19" s="163">
        <f>'Proiectii financiare_V,Ch act'!Q104-'Proiectii financiare_V,Ch act'!Q27</f>
        <v>0</v>
      </c>
      <c r="R19" s="170"/>
    </row>
    <row r="20" spans="1:18" s="112" customFormat="1" x14ac:dyDescent="0.2">
      <c r="A20" s="211" t="str">
        <f>'Proiectii financiare_V,Ch act'!A30</f>
        <v xml:space="preserve">Alte venituri obtinute prin valorificarea activitatii </v>
      </c>
      <c r="B20" s="120">
        <f t="shared" si="2"/>
        <v>0</v>
      </c>
      <c r="C20" s="446"/>
      <c r="D20" s="163">
        <f>'Proiectii financiare_V,Ch act'!D107-'Proiectii financiare_V,Ch act'!D30</f>
        <v>0</v>
      </c>
      <c r="E20" s="163">
        <f>'Proiectii financiare_V,Ch act'!E107-'Proiectii financiare_V,Ch act'!E30</f>
        <v>0</v>
      </c>
      <c r="F20" s="163">
        <f>'Proiectii financiare_V,Ch act'!F107-'Proiectii financiare_V,Ch act'!F30</f>
        <v>0</v>
      </c>
      <c r="G20" s="163">
        <f>'Proiectii financiare_V,Ch act'!G107-'Proiectii financiare_V,Ch act'!G30</f>
        <v>0</v>
      </c>
      <c r="H20" s="163">
        <f>'Proiectii financiare_V,Ch act'!H107-'Proiectii financiare_V,Ch act'!H30</f>
        <v>0</v>
      </c>
      <c r="I20" s="163">
        <f>'Proiectii financiare_V,Ch act'!I107-'Proiectii financiare_V,Ch act'!I30</f>
        <v>0</v>
      </c>
      <c r="J20" s="163">
        <f>'Proiectii financiare_V,Ch act'!J107-'Proiectii financiare_V,Ch act'!J30</f>
        <v>0</v>
      </c>
      <c r="K20" s="163">
        <f>'Proiectii financiare_V,Ch act'!K107-'Proiectii financiare_V,Ch act'!K30</f>
        <v>0</v>
      </c>
      <c r="L20" s="163">
        <f>'Proiectii financiare_V,Ch act'!L107-'Proiectii financiare_V,Ch act'!L30</f>
        <v>0</v>
      </c>
      <c r="M20" s="163">
        <f>'Proiectii financiare_V,Ch act'!M107-'Proiectii financiare_V,Ch act'!M30</f>
        <v>0</v>
      </c>
      <c r="N20" s="163">
        <f>'Proiectii financiare_V,Ch act'!N107-'Proiectii financiare_V,Ch act'!N30</f>
        <v>0</v>
      </c>
      <c r="O20" s="163">
        <f>'Proiectii financiare_V,Ch act'!O107-'Proiectii financiare_V,Ch act'!O30</f>
        <v>0</v>
      </c>
      <c r="P20" s="163">
        <f>'Proiectii financiare_V,Ch act'!P107-'Proiectii financiare_V,Ch act'!P30</f>
        <v>0</v>
      </c>
      <c r="Q20" s="163">
        <f>'Proiectii financiare_V,Ch act'!Q107-'Proiectii financiare_V,Ch act'!Q30</f>
        <v>0</v>
      </c>
      <c r="R20" s="170"/>
    </row>
    <row r="21" spans="1:18" s="112" customFormat="1" ht="25.15" customHeight="1" x14ac:dyDescent="0.2">
      <c r="A21" s="400" t="str">
        <f>'Proiectii financiare_V,Ch act'!A31</f>
        <v>( se vor adauga linii si se vor completa conform activitatilor specifice)</v>
      </c>
      <c r="B21" s="120">
        <f t="shared" si="2"/>
        <v>0</v>
      </c>
      <c r="C21" s="446"/>
      <c r="D21" s="262">
        <f>'Proiectii financiare_V,Ch act'!D108-'Proiectii financiare_V,Ch act'!D31</f>
        <v>0</v>
      </c>
      <c r="E21" s="262">
        <f>'Proiectii financiare_V,Ch act'!E108-'Proiectii financiare_V,Ch act'!E31</f>
        <v>0</v>
      </c>
      <c r="F21" s="262">
        <f>'Proiectii financiare_V,Ch act'!F108-'Proiectii financiare_V,Ch act'!F31</f>
        <v>0</v>
      </c>
      <c r="G21" s="262">
        <f>'Proiectii financiare_V,Ch act'!G108-'Proiectii financiare_V,Ch act'!G31</f>
        <v>0</v>
      </c>
      <c r="H21" s="262">
        <f>'Proiectii financiare_V,Ch act'!H108-'Proiectii financiare_V,Ch act'!H31</f>
        <v>0</v>
      </c>
      <c r="I21" s="262">
        <f>'Proiectii financiare_V,Ch act'!I108-'Proiectii financiare_V,Ch act'!I31</f>
        <v>0</v>
      </c>
      <c r="J21" s="262">
        <f>'Proiectii financiare_V,Ch act'!J108-'Proiectii financiare_V,Ch act'!J31</f>
        <v>0</v>
      </c>
      <c r="K21" s="262">
        <f>'Proiectii financiare_V,Ch act'!K108-'Proiectii financiare_V,Ch act'!K31</f>
        <v>0</v>
      </c>
      <c r="L21" s="262">
        <f>'Proiectii financiare_V,Ch act'!L108-'Proiectii financiare_V,Ch act'!L31</f>
        <v>0</v>
      </c>
      <c r="M21" s="262">
        <f>'Proiectii financiare_V,Ch act'!M108-'Proiectii financiare_V,Ch act'!M31</f>
        <v>0</v>
      </c>
      <c r="N21" s="262">
        <f>'Proiectii financiare_V,Ch act'!N108-'Proiectii financiare_V,Ch act'!N31</f>
        <v>0</v>
      </c>
      <c r="O21" s="262">
        <f>'Proiectii financiare_V,Ch act'!O108-'Proiectii financiare_V,Ch act'!O31</f>
        <v>0</v>
      </c>
      <c r="P21" s="262">
        <f>'Proiectii financiare_V,Ch act'!P108-'Proiectii financiare_V,Ch act'!P31</f>
        <v>0</v>
      </c>
      <c r="Q21" s="262">
        <f>'Proiectii financiare_V,Ch act'!Q108-'Proiectii financiare_V,Ch act'!Q31</f>
        <v>0</v>
      </c>
      <c r="R21" s="170"/>
    </row>
    <row r="22" spans="1:18" s="112" customFormat="1" ht="25.9" customHeight="1" x14ac:dyDescent="0.2">
      <c r="A22" s="400" t="str">
        <f>'Proiectii financiare_V,Ch act'!A32</f>
        <v>( se vor adauga linii si se vor completa conform activitatilor specifice)</v>
      </c>
      <c r="B22" s="120">
        <f t="shared" si="2"/>
        <v>0</v>
      </c>
      <c r="C22" s="446"/>
      <c r="D22" s="262">
        <f>'Proiectii financiare_V,Ch act'!D109-'Proiectii financiare_V,Ch act'!D32</f>
        <v>0</v>
      </c>
      <c r="E22" s="262">
        <f>'Proiectii financiare_V,Ch act'!E109-'Proiectii financiare_V,Ch act'!E32</f>
        <v>0</v>
      </c>
      <c r="F22" s="262">
        <f>'Proiectii financiare_V,Ch act'!F109-'Proiectii financiare_V,Ch act'!F32</f>
        <v>0</v>
      </c>
      <c r="G22" s="262">
        <f>'Proiectii financiare_V,Ch act'!G109-'Proiectii financiare_V,Ch act'!G32</f>
        <v>0</v>
      </c>
      <c r="H22" s="262">
        <f>'Proiectii financiare_V,Ch act'!H109-'Proiectii financiare_V,Ch act'!H32</f>
        <v>0</v>
      </c>
      <c r="I22" s="262">
        <f>'Proiectii financiare_V,Ch act'!I109-'Proiectii financiare_V,Ch act'!I32</f>
        <v>0</v>
      </c>
      <c r="J22" s="262">
        <f>'Proiectii financiare_V,Ch act'!J109-'Proiectii financiare_V,Ch act'!J32</f>
        <v>0</v>
      </c>
      <c r="K22" s="262">
        <f>'Proiectii financiare_V,Ch act'!K109-'Proiectii financiare_V,Ch act'!K32</f>
        <v>0</v>
      </c>
      <c r="L22" s="262">
        <f>'Proiectii financiare_V,Ch act'!L109-'Proiectii financiare_V,Ch act'!L32</f>
        <v>0</v>
      </c>
      <c r="M22" s="262">
        <f>'Proiectii financiare_V,Ch act'!M109-'Proiectii financiare_V,Ch act'!M32</f>
        <v>0</v>
      </c>
      <c r="N22" s="262">
        <f>'Proiectii financiare_V,Ch act'!N109-'Proiectii financiare_V,Ch act'!N32</f>
        <v>0</v>
      </c>
      <c r="O22" s="262">
        <f>'Proiectii financiare_V,Ch act'!O109-'Proiectii financiare_V,Ch act'!O32</f>
        <v>0</v>
      </c>
      <c r="P22" s="262">
        <f>'Proiectii financiare_V,Ch act'!P109-'Proiectii financiare_V,Ch act'!P32</f>
        <v>0</v>
      </c>
      <c r="Q22" s="262">
        <f>'Proiectii financiare_V,Ch act'!Q109-'Proiectii financiare_V,Ch act'!Q32</f>
        <v>0</v>
      </c>
      <c r="R22" s="170"/>
    </row>
    <row r="23" spans="1:18" s="228" customFormat="1" ht="29.25" customHeight="1" x14ac:dyDescent="0.25">
      <c r="A23" s="231" t="s">
        <v>148</v>
      </c>
      <c r="B23" s="120">
        <f t="shared" si="2"/>
        <v>0</v>
      </c>
      <c r="C23" s="446"/>
      <c r="D23" s="232">
        <f t="shared" ref="D23:Q23" si="3">SUM(D8:D22)</f>
        <v>0</v>
      </c>
      <c r="E23" s="232">
        <f>SUM(E8:E22)</f>
        <v>0</v>
      </c>
      <c r="F23" s="232">
        <f t="shared" si="3"/>
        <v>0</v>
      </c>
      <c r="G23" s="232">
        <f t="shared" si="3"/>
        <v>0</v>
      </c>
      <c r="H23" s="232">
        <f t="shared" si="3"/>
        <v>0</v>
      </c>
      <c r="I23" s="232">
        <f t="shared" si="3"/>
        <v>0</v>
      </c>
      <c r="J23" s="232">
        <f t="shared" si="3"/>
        <v>0</v>
      </c>
      <c r="K23" s="232">
        <f t="shared" si="3"/>
        <v>0</v>
      </c>
      <c r="L23" s="232">
        <f t="shared" si="3"/>
        <v>0</v>
      </c>
      <c r="M23" s="232">
        <f t="shared" si="3"/>
        <v>0</v>
      </c>
      <c r="N23" s="232">
        <f t="shared" si="3"/>
        <v>0</v>
      </c>
      <c r="O23" s="232">
        <f t="shared" si="3"/>
        <v>0</v>
      </c>
      <c r="P23" s="232">
        <f t="shared" si="3"/>
        <v>0</v>
      </c>
      <c r="Q23" s="232">
        <f t="shared" si="3"/>
        <v>0</v>
      </c>
      <c r="R23" s="263"/>
    </row>
    <row r="24" spans="1:18" s="228" customFormat="1" ht="25.5" customHeight="1" x14ac:dyDescent="0.25">
      <c r="A24" s="231" t="s">
        <v>149</v>
      </c>
      <c r="B24" s="232"/>
      <c r="C24" s="446"/>
      <c r="D24" s="232"/>
      <c r="E24" s="232"/>
      <c r="F24" s="232"/>
      <c r="G24" s="232"/>
      <c r="H24" s="232"/>
      <c r="I24" s="232"/>
      <c r="J24" s="232"/>
      <c r="K24" s="232"/>
      <c r="L24" s="232"/>
      <c r="M24" s="232"/>
      <c r="N24" s="232"/>
      <c r="O24" s="232"/>
      <c r="P24" s="232"/>
      <c r="Q24" s="232"/>
      <c r="R24" s="263"/>
    </row>
    <row r="25" spans="1:18" s="122" customFormat="1" ht="14.25" customHeight="1" x14ac:dyDescent="0.2">
      <c r="A25" s="211" t="str">
        <f>'Proiectii financiare_V,Ch act'!A35</f>
        <v>Cheltuieli cu materiile prime si cu materialele consumabile</v>
      </c>
      <c r="B25" s="120">
        <f t="shared" ref="B25:B47" si="4">SUM(D25:Q25)</f>
        <v>0</v>
      </c>
      <c r="C25" s="446"/>
      <c r="D25" s="163">
        <f>'Proiectii financiare_V,Ch act'!D112-'Proiectii financiare_V,Ch act'!D35</f>
        <v>0</v>
      </c>
      <c r="E25" s="163">
        <f>'Proiectii financiare_V,Ch act'!E112-'Proiectii financiare_V,Ch act'!E35</f>
        <v>0</v>
      </c>
      <c r="F25" s="163">
        <f>'Proiectii financiare_V,Ch act'!F112-'Proiectii financiare_V,Ch act'!F35</f>
        <v>0</v>
      </c>
      <c r="G25" s="163">
        <f>'Proiectii financiare_V,Ch act'!G112-'Proiectii financiare_V,Ch act'!G35</f>
        <v>0</v>
      </c>
      <c r="H25" s="163">
        <f>'Proiectii financiare_V,Ch act'!H112-'Proiectii financiare_V,Ch act'!H35</f>
        <v>0</v>
      </c>
      <c r="I25" s="163">
        <f>'Proiectii financiare_V,Ch act'!I112-'Proiectii financiare_V,Ch act'!I35</f>
        <v>0</v>
      </c>
      <c r="J25" s="163">
        <f>'Proiectii financiare_V,Ch act'!J112-'Proiectii financiare_V,Ch act'!J35</f>
        <v>0</v>
      </c>
      <c r="K25" s="163">
        <f>'Proiectii financiare_V,Ch act'!K112-'Proiectii financiare_V,Ch act'!K35</f>
        <v>0</v>
      </c>
      <c r="L25" s="163">
        <f>'Proiectii financiare_V,Ch act'!L112-'Proiectii financiare_V,Ch act'!L35</f>
        <v>0</v>
      </c>
      <c r="M25" s="163">
        <f>'Proiectii financiare_V,Ch act'!M112-'Proiectii financiare_V,Ch act'!M35</f>
        <v>0</v>
      </c>
      <c r="N25" s="163">
        <f>'Proiectii financiare_V,Ch act'!N112-'Proiectii financiare_V,Ch act'!N35</f>
        <v>0</v>
      </c>
      <c r="O25" s="163">
        <f>'Proiectii financiare_V,Ch act'!O112-'Proiectii financiare_V,Ch act'!O35</f>
        <v>0</v>
      </c>
      <c r="P25" s="163">
        <f>'Proiectii financiare_V,Ch act'!P112-'Proiectii financiare_V,Ch act'!P35</f>
        <v>0</v>
      </c>
      <c r="Q25" s="163">
        <f>'Proiectii financiare_V,Ch act'!Q112-'Proiectii financiare_V,Ch act'!Q35</f>
        <v>0</v>
      </c>
      <c r="R25" s="152"/>
    </row>
    <row r="26" spans="1:18" s="265" customFormat="1" ht="14.25" customHeight="1" x14ac:dyDescent="0.2">
      <c r="A26" s="211" t="str">
        <f>'Proiectii financiare_V,Ch act'!A40</f>
        <v>Cheltuieli privind combustibilul</v>
      </c>
      <c r="B26" s="120">
        <f t="shared" si="4"/>
        <v>0</v>
      </c>
      <c r="C26" s="446"/>
      <c r="D26" s="163">
        <f>'Proiectii financiare_V,Ch act'!D117-'Proiectii financiare_V,Ch act'!D40</f>
        <v>0</v>
      </c>
      <c r="E26" s="163">
        <f>'Proiectii financiare_V,Ch act'!E117-'Proiectii financiare_V,Ch act'!E40</f>
        <v>0</v>
      </c>
      <c r="F26" s="163">
        <f>'Proiectii financiare_V,Ch act'!F117-'Proiectii financiare_V,Ch act'!F40</f>
        <v>0</v>
      </c>
      <c r="G26" s="163">
        <f>'Proiectii financiare_V,Ch act'!G117-'Proiectii financiare_V,Ch act'!G40</f>
        <v>0</v>
      </c>
      <c r="H26" s="163">
        <f>'Proiectii financiare_V,Ch act'!H117-'Proiectii financiare_V,Ch act'!H40</f>
        <v>0</v>
      </c>
      <c r="I26" s="163">
        <f>'Proiectii financiare_V,Ch act'!I117-'Proiectii financiare_V,Ch act'!I40</f>
        <v>0</v>
      </c>
      <c r="J26" s="163">
        <f>'Proiectii financiare_V,Ch act'!J117-'Proiectii financiare_V,Ch act'!J40</f>
        <v>0</v>
      </c>
      <c r="K26" s="163">
        <f>'Proiectii financiare_V,Ch act'!K117-'Proiectii financiare_V,Ch act'!K40</f>
        <v>0</v>
      </c>
      <c r="L26" s="163">
        <f>'Proiectii financiare_V,Ch act'!L117-'Proiectii financiare_V,Ch act'!L40</f>
        <v>0</v>
      </c>
      <c r="M26" s="163">
        <f>'Proiectii financiare_V,Ch act'!M117-'Proiectii financiare_V,Ch act'!M40</f>
        <v>0</v>
      </c>
      <c r="N26" s="163">
        <f>'Proiectii financiare_V,Ch act'!N117-'Proiectii financiare_V,Ch act'!N40</f>
        <v>0</v>
      </c>
      <c r="O26" s="163">
        <f>'Proiectii financiare_V,Ch act'!O117-'Proiectii financiare_V,Ch act'!O40</f>
        <v>0</v>
      </c>
      <c r="P26" s="163">
        <f>'Proiectii financiare_V,Ch act'!P117-'Proiectii financiare_V,Ch act'!P40</f>
        <v>0</v>
      </c>
      <c r="Q26" s="163">
        <f>'Proiectii financiare_V,Ch act'!Q117-'Proiectii financiare_V,Ch act'!Q40</f>
        <v>0</v>
      </c>
      <c r="R26" s="264"/>
    </row>
    <row r="27" spans="1:18" s="265" customFormat="1" ht="29.25" customHeight="1" x14ac:dyDescent="0.2">
      <c r="A27" s="211" t="str">
        <f>'Proiectii financiare_V,Ch act'!A43</f>
        <v>Alte cheltuieli materiale (inclusiv cheltuieli cu prestatii externe)</v>
      </c>
      <c r="B27" s="163">
        <f t="shared" si="4"/>
        <v>0</v>
      </c>
      <c r="C27" s="446"/>
      <c r="D27" s="163">
        <f>'Proiectii financiare_V,Ch act'!D120-'Proiectii financiare_V,Ch act'!D43</f>
        <v>0</v>
      </c>
      <c r="E27" s="163">
        <f>'Proiectii financiare_V,Ch act'!E120-'Proiectii financiare_V,Ch act'!E43</f>
        <v>0</v>
      </c>
      <c r="F27" s="163">
        <f>'Proiectii financiare_V,Ch act'!F120-'Proiectii financiare_V,Ch act'!F43</f>
        <v>0</v>
      </c>
      <c r="G27" s="163">
        <f>'Proiectii financiare_V,Ch act'!G120-'Proiectii financiare_V,Ch act'!G43</f>
        <v>0</v>
      </c>
      <c r="H27" s="163">
        <f>'Proiectii financiare_V,Ch act'!H120-'Proiectii financiare_V,Ch act'!H43</f>
        <v>0</v>
      </c>
      <c r="I27" s="163">
        <f>'Proiectii financiare_V,Ch act'!I120-'Proiectii financiare_V,Ch act'!I43</f>
        <v>0</v>
      </c>
      <c r="J27" s="163">
        <f>'Proiectii financiare_V,Ch act'!J120-'Proiectii financiare_V,Ch act'!J43</f>
        <v>0</v>
      </c>
      <c r="K27" s="163">
        <f>'Proiectii financiare_V,Ch act'!K120-'Proiectii financiare_V,Ch act'!K43</f>
        <v>0</v>
      </c>
      <c r="L27" s="163">
        <f>'Proiectii financiare_V,Ch act'!L120-'Proiectii financiare_V,Ch act'!L43</f>
        <v>0</v>
      </c>
      <c r="M27" s="163">
        <f>'Proiectii financiare_V,Ch act'!M120-'Proiectii financiare_V,Ch act'!M43</f>
        <v>0</v>
      </c>
      <c r="N27" s="163">
        <f>'Proiectii financiare_V,Ch act'!N120-'Proiectii financiare_V,Ch act'!N43</f>
        <v>0</v>
      </c>
      <c r="O27" s="163">
        <f>'Proiectii financiare_V,Ch act'!O120-'Proiectii financiare_V,Ch act'!O43</f>
        <v>0</v>
      </c>
      <c r="P27" s="163">
        <f>'Proiectii financiare_V,Ch act'!P120-'Proiectii financiare_V,Ch act'!P43</f>
        <v>0</v>
      </c>
      <c r="Q27" s="163">
        <f>'Proiectii financiare_V,Ch act'!Q120-'Proiectii financiare_V,Ch act'!Q43</f>
        <v>0</v>
      </c>
      <c r="R27" s="264"/>
    </row>
    <row r="28" spans="1:18" s="265" customFormat="1" ht="17.25" hidden="1" customHeight="1" x14ac:dyDescent="0.2">
      <c r="A28" s="211">
        <f>'Proiectii financiare_V,Ch act'!A44</f>
        <v>0</v>
      </c>
      <c r="B28" s="163">
        <f t="shared" si="4"/>
        <v>0</v>
      </c>
      <c r="C28" s="446"/>
      <c r="D28" s="163">
        <f>'Proiectii financiare_V,Ch act'!D121-'Proiectii financiare_V,Ch act'!D44</f>
        <v>0</v>
      </c>
      <c r="E28" s="163">
        <f>'Proiectii financiare_V,Ch act'!E121-'Proiectii financiare_V,Ch act'!E44</f>
        <v>0</v>
      </c>
      <c r="F28" s="163">
        <f>'Proiectii financiare_V,Ch act'!F121-'Proiectii financiare_V,Ch act'!F44</f>
        <v>0</v>
      </c>
      <c r="G28" s="163">
        <f>'Proiectii financiare_V,Ch act'!G121-'Proiectii financiare_V,Ch act'!G44</f>
        <v>0</v>
      </c>
      <c r="H28" s="163">
        <f>'Proiectii financiare_V,Ch act'!H121-'Proiectii financiare_V,Ch act'!H44</f>
        <v>0</v>
      </c>
      <c r="I28" s="163">
        <f>'Proiectii financiare_V,Ch act'!I121-'Proiectii financiare_V,Ch act'!I44</f>
        <v>0</v>
      </c>
      <c r="J28" s="163">
        <f>'Proiectii financiare_V,Ch act'!J121-'Proiectii financiare_V,Ch act'!J44</f>
        <v>0</v>
      </c>
      <c r="K28" s="163">
        <f>'Proiectii financiare_V,Ch act'!K121-'Proiectii financiare_V,Ch act'!K44</f>
        <v>0</v>
      </c>
      <c r="L28" s="163">
        <f>'Proiectii financiare_V,Ch act'!L121-'Proiectii financiare_V,Ch act'!L44</f>
        <v>0</v>
      </c>
      <c r="M28" s="163">
        <f>'Proiectii financiare_V,Ch act'!M121-'Proiectii financiare_V,Ch act'!M44</f>
        <v>0</v>
      </c>
      <c r="N28" s="163">
        <f>'Proiectii financiare_V,Ch act'!N121-'Proiectii financiare_V,Ch act'!N44</f>
        <v>0</v>
      </c>
      <c r="O28" s="163">
        <f>'Proiectii financiare_V,Ch act'!O121-'Proiectii financiare_V,Ch act'!O44</f>
        <v>0</v>
      </c>
      <c r="P28" s="163">
        <f>'Proiectii financiare_V,Ch act'!P121-'Proiectii financiare_V,Ch act'!P44</f>
        <v>0</v>
      </c>
      <c r="Q28" s="163">
        <f>'Proiectii financiare_V,Ch act'!Q121-'Proiectii financiare_V,Ch act'!Q44</f>
        <v>0</v>
      </c>
      <c r="R28" s="264"/>
    </row>
    <row r="29" spans="1:18" s="265" customFormat="1" ht="17.25" hidden="1" customHeight="1" x14ac:dyDescent="0.2">
      <c r="A29" s="211">
        <f>'Proiectii financiare_V,Ch act'!A47</f>
        <v>0</v>
      </c>
      <c r="B29" s="163">
        <f t="shared" si="4"/>
        <v>0</v>
      </c>
      <c r="C29" s="446"/>
      <c r="D29" s="163">
        <f>'Proiectii financiare_V,Ch act'!D124-'Proiectii financiare_V,Ch act'!D47</f>
        <v>0</v>
      </c>
      <c r="E29" s="163">
        <f>'Proiectii financiare_V,Ch act'!E124-'Proiectii financiare_V,Ch act'!E47</f>
        <v>0</v>
      </c>
      <c r="F29" s="163">
        <f>'Proiectii financiare_V,Ch act'!F124-'Proiectii financiare_V,Ch act'!F47</f>
        <v>0</v>
      </c>
      <c r="G29" s="163">
        <f>'Proiectii financiare_V,Ch act'!G124-'Proiectii financiare_V,Ch act'!G47</f>
        <v>0</v>
      </c>
      <c r="H29" s="163">
        <f>'Proiectii financiare_V,Ch act'!H124-'Proiectii financiare_V,Ch act'!H47</f>
        <v>0</v>
      </c>
      <c r="I29" s="163">
        <f>'Proiectii financiare_V,Ch act'!I124-'Proiectii financiare_V,Ch act'!I47</f>
        <v>0</v>
      </c>
      <c r="J29" s="163">
        <f>'Proiectii financiare_V,Ch act'!J124-'Proiectii financiare_V,Ch act'!J47</f>
        <v>0</v>
      </c>
      <c r="K29" s="163">
        <f>'Proiectii financiare_V,Ch act'!K124-'Proiectii financiare_V,Ch act'!K47</f>
        <v>0</v>
      </c>
      <c r="L29" s="163">
        <f>'Proiectii financiare_V,Ch act'!L124-'Proiectii financiare_V,Ch act'!L47</f>
        <v>0</v>
      </c>
      <c r="M29" s="163">
        <f>'Proiectii financiare_V,Ch act'!M124-'Proiectii financiare_V,Ch act'!M47</f>
        <v>0</v>
      </c>
      <c r="N29" s="163">
        <f>'Proiectii financiare_V,Ch act'!N124-'Proiectii financiare_V,Ch act'!N47</f>
        <v>0</v>
      </c>
      <c r="O29" s="163">
        <f>'Proiectii financiare_V,Ch act'!O124-'Proiectii financiare_V,Ch act'!O47</f>
        <v>0</v>
      </c>
      <c r="P29" s="163">
        <f>'Proiectii financiare_V,Ch act'!P124-'Proiectii financiare_V,Ch act'!P47</f>
        <v>0</v>
      </c>
      <c r="Q29" s="163">
        <f>'Proiectii financiare_V,Ch act'!Q124-'Proiectii financiare_V,Ch act'!Q47</f>
        <v>0</v>
      </c>
      <c r="R29" s="264"/>
    </row>
    <row r="30" spans="1:18" s="265" customFormat="1" ht="17.25" customHeight="1" x14ac:dyDescent="0.2">
      <c r="A30" s="211" t="str">
        <f>'Proiectii financiare_V,Ch act'!A50</f>
        <v>Cheltuieli cu apa</v>
      </c>
      <c r="B30" s="163">
        <f t="shared" si="4"/>
        <v>0</v>
      </c>
      <c r="C30" s="446"/>
      <c r="D30" s="163">
        <f>'Proiectii financiare_V,Ch act'!D127-'Proiectii financiare_V,Ch act'!D50</f>
        <v>0</v>
      </c>
      <c r="E30" s="163">
        <f>'Proiectii financiare_V,Ch act'!E127-'Proiectii financiare_V,Ch act'!E50</f>
        <v>0</v>
      </c>
      <c r="F30" s="163">
        <f>'Proiectii financiare_V,Ch act'!F127-'Proiectii financiare_V,Ch act'!F50</f>
        <v>0</v>
      </c>
      <c r="G30" s="163">
        <f>'Proiectii financiare_V,Ch act'!G127-'Proiectii financiare_V,Ch act'!G50</f>
        <v>0</v>
      </c>
      <c r="H30" s="163">
        <f>'Proiectii financiare_V,Ch act'!H127-'Proiectii financiare_V,Ch act'!H50</f>
        <v>0</v>
      </c>
      <c r="I30" s="163">
        <f>'Proiectii financiare_V,Ch act'!I127-'Proiectii financiare_V,Ch act'!I50</f>
        <v>0</v>
      </c>
      <c r="J30" s="163">
        <f>'Proiectii financiare_V,Ch act'!J127-'Proiectii financiare_V,Ch act'!J50</f>
        <v>0</v>
      </c>
      <c r="K30" s="163">
        <f>'Proiectii financiare_V,Ch act'!K127-'Proiectii financiare_V,Ch act'!K50</f>
        <v>0</v>
      </c>
      <c r="L30" s="163">
        <f>'Proiectii financiare_V,Ch act'!L127-'Proiectii financiare_V,Ch act'!L50</f>
        <v>0</v>
      </c>
      <c r="M30" s="163">
        <f>'Proiectii financiare_V,Ch act'!M127-'Proiectii financiare_V,Ch act'!M50</f>
        <v>0</v>
      </c>
      <c r="N30" s="163">
        <f>'Proiectii financiare_V,Ch act'!N127-'Proiectii financiare_V,Ch act'!N50</f>
        <v>0</v>
      </c>
      <c r="O30" s="163">
        <f>'Proiectii financiare_V,Ch act'!O127-'Proiectii financiare_V,Ch act'!O50</f>
        <v>0</v>
      </c>
      <c r="P30" s="163">
        <f>'Proiectii financiare_V,Ch act'!P127-'Proiectii financiare_V,Ch act'!P50</f>
        <v>0</v>
      </c>
      <c r="Q30" s="163">
        <f>'Proiectii financiare_V,Ch act'!Q127-'Proiectii financiare_V,Ch act'!Q50</f>
        <v>0</v>
      </c>
      <c r="R30" s="264"/>
    </row>
    <row r="31" spans="1:18" s="265" customFormat="1" ht="17.25" customHeight="1" x14ac:dyDescent="0.2">
      <c r="A31" s="211" t="str">
        <f>'Proiectii financiare_V,Ch act'!A53</f>
        <v>Alte cheltuieli din afara (cu utilitati)</v>
      </c>
      <c r="B31" s="163">
        <f t="shared" si="4"/>
        <v>0</v>
      </c>
      <c r="C31" s="446"/>
      <c r="D31" s="163">
        <f>'Proiectii financiare_V,Ch act'!D130-'Proiectii financiare_V,Ch act'!D53</f>
        <v>0</v>
      </c>
      <c r="E31" s="163">
        <f>'Proiectii financiare_V,Ch act'!E130-'Proiectii financiare_V,Ch act'!E53</f>
        <v>0</v>
      </c>
      <c r="F31" s="163">
        <f>'Proiectii financiare_V,Ch act'!F130-'Proiectii financiare_V,Ch act'!F53</f>
        <v>0</v>
      </c>
      <c r="G31" s="163">
        <f>'Proiectii financiare_V,Ch act'!G130-'Proiectii financiare_V,Ch act'!G53</f>
        <v>0</v>
      </c>
      <c r="H31" s="163">
        <f>'Proiectii financiare_V,Ch act'!H130-'Proiectii financiare_V,Ch act'!H53</f>
        <v>0</v>
      </c>
      <c r="I31" s="163">
        <f>'Proiectii financiare_V,Ch act'!I130-'Proiectii financiare_V,Ch act'!I53</f>
        <v>0</v>
      </c>
      <c r="J31" s="163">
        <f>'Proiectii financiare_V,Ch act'!J130-'Proiectii financiare_V,Ch act'!J53</f>
        <v>0</v>
      </c>
      <c r="K31" s="163">
        <f>'Proiectii financiare_V,Ch act'!K130-'Proiectii financiare_V,Ch act'!K53</f>
        <v>0</v>
      </c>
      <c r="L31" s="163">
        <f>'Proiectii financiare_V,Ch act'!L130-'Proiectii financiare_V,Ch act'!L53</f>
        <v>0</v>
      </c>
      <c r="M31" s="163">
        <f>'Proiectii financiare_V,Ch act'!M130-'Proiectii financiare_V,Ch act'!M53</f>
        <v>0</v>
      </c>
      <c r="N31" s="163">
        <f>'Proiectii financiare_V,Ch act'!N130-'Proiectii financiare_V,Ch act'!N53</f>
        <v>0</v>
      </c>
      <c r="O31" s="163">
        <f>'Proiectii financiare_V,Ch act'!O130-'Proiectii financiare_V,Ch act'!O53</f>
        <v>0</v>
      </c>
      <c r="P31" s="163">
        <f>'Proiectii financiare_V,Ch act'!P130-'Proiectii financiare_V,Ch act'!P53</f>
        <v>0</v>
      </c>
      <c r="Q31" s="163">
        <f>'Proiectii financiare_V,Ch act'!Q130-'Proiectii financiare_V,Ch act'!Q53</f>
        <v>0</v>
      </c>
      <c r="R31" s="264"/>
    </row>
    <row r="32" spans="1:18" s="228" customFormat="1" ht="17.25" customHeight="1" x14ac:dyDescent="0.2">
      <c r="A32" s="230" t="s">
        <v>157</v>
      </c>
      <c r="B32" s="163">
        <f t="shared" si="4"/>
        <v>0</v>
      </c>
      <c r="C32" s="446"/>
      <c r="D32" s="120">
        <f t="shared" ref="D32:Q32" si="5">SUM(D25:D31)</f>
        <v>0</v>
      </c>
      <c r="E32" s="120">
        <f t="shared" si="5"/>
        <v>0</v>
      </c>
      <c r="F32" s="120">
        <f t="shared" si="5"/>
        <v>0</v>
      </c>
      <c r="G32" s="120">
        <f t="shared" si="5"/>
        <v>0</v>
      </c>
      <c r="H32" s="120">
        <f t="shared" si="5"/>
        <v>0</v>
      </c>
      <c r="I32" s="120">
        <f t="shared" si="5"/>
        <v>0</v>
      </c>
      <c r="J32" s="120">
        <f t="shared" si="5"/>
        <v>0</v>
      </c>
      <c r="K32" s="120">
        <f t="shared" si="5"/>
        <v>0</v>
      </c>
      <c r="L32" s="120">
        <f t="shared" si="5"/>
        <v>0</v>
      </c>
      <c r="M32" s="120">
        <f t="shared" si="5"/>
        <v>0</v>
      </c>
      <c r="N32" s="120">
        <f t="shared" si="5"/>
        <v>0</v>
      </c>
      <c r="O32" s="120">
        <f t="shared" si="5"/>
        <v>0</v>
      </c>
      <c r="P32" s="120">
        <f t="shared" si="5"/>
        <v>0</v>
      </c>
      <c r="Q32" s="120">
        <f t="shared" si="5"/>
        <v>0</v>
      </c>
      <c r="R32" s="263"/>
    </row>
    <row r="33" spans="1:18" s="265" customFormat="1" ht="17.25" customHeight="1" x14ac:dyDescent="0.2">
      <c r="A33" s="211" t="str">
        <f>'Proiectii financiare_V,Ch act'!A57</f>
        <v>Cheltuieli cu personalul angajat</v>
      </c>
      <c r="B33" s="163">
        <f t="shared" si="4"/>
        <v>0</v>
      </c>
      <c r="C33" s="446"/>
      <c r="D33" s="163">
        <f>'Proiectii financiare_V,Ch act'!D134-'Proiectii financiare_V,Ch act'!D57</f>
        <v>0</v>
      </c>
      <c r="E33" s="163">
        <f>'Proiectii financiare_V,Ch act'!E134-'Proiectii financiare_V,Ch act'!E57</f>
        <v>0</v>
      </c>
      <c r="F33" s="163">
        <f>'Proiectii financiare_V,Ch act'!F134-'Proiectii financiare_V,Ch act'!F57</f>
        <v>0</v>
      </c>
      <c r="G33" s="163">
        <f>'Proiectii financiare_V,Ch act'!G134-'Proiectii financiare_V,Ch act'!G57</f>
        <v>0</v>
      </c>
      <c r="H33" s="163">
        <f>'Proiectii financiare_V,Ch act'!H134-'Proiectii financiare_V,Ch act'!H57</f>
        <v>0</v>
      </c>
      <c r="I33" s="163">
        <f>'Proiectii financiare_V,Ch act'!I134-'Proiectii financiare_V,Ch act'!I57</f>
        <v>0</v>
      </c>
      <c r="J33" s="163">
        <f>'Proiectii financiare_V,Ch act'!J134-'Proiectii financiare_V,Ch act'!J57</f>
        <v>0</v>
      </c>
      <c r="K33" s="163">
        <f>'Proiectii financiare_V,Ch act'!K134-'Proiectii financiare_V,Ch act'!K57</f>
        <v>0</v>
      </c>
      <c r="L33" s="163">
        <f>'Proiectii financiare_V,Ch act'!L134-'Proiectii financiare_V,Ch act'!L57</f>
        <v>0</v>
      </c>
      <c r="M33" s="163">
        <f>'Proiectii financiare_V,Ch act'!M134-'Proiectii financiare_V,Ch act'!M57</f>
        <v>0</v>
      </c>
      <c r="N33" s="163">
        <f>'Proiectii financiare_V,Ch act'!N134-'Proiectii financiare_V,Ch act'!N57</f>
        <v>0</v>
      </c>
      <c r="O33" s="163">
        <f>'Proiectii financiare_V,Ch act'!O134-'Proiectii financiare_V,Ch act'!O57</f>
        <v>0</v>
      </c>
      <c r="P33" s="163">
        <f>'Proiectii financiare_V,Ch act'!P134-'Proiectii financiare_V,Ch act'!P57</f>
        <v>0</v>
      </c>
      <c r="Q33" s="163">
        <f>'Proiectii financiare_V,Ch act'!Q134-'Proiectii financiare_V,Ch act'!Q57</f>
        <v>0</v>
      </c>
      <c r="R33" s="264"/>
    </row>
    <row r="34" spans="1:18" s="265" customFormat="1" ht="17.25" customHeight="1" x14ac:dyDescent="0.2">
      <c r="A34" s="211" t="str">
        <f>'Proiectii financiare_V,Ch act'!A61</f>
        <v>Cheltuieli cu asigurarile si protectia sociala</v>
      </c>
      <c r="B34" s="163">
        <f t="shared" si="4"/>
        <v>0</v>
      </c>
      <c r="C34" s="446"/>
      <c r="D34" s="163">
        <f>'Proiectii financiare_V,Ch act'!D138-'Proiectii financiare_V,Ch act'!D61</f>
        <v>0</v>
      </c>
      <c r="E34" s="163">
        <f>'Proiectii financiare_V,Ch act'!E138-'Proiectii financiare_V,Ch act'!E61</f>
        <v>0</v>
      </c>
      <c r="F34" s="163">
        <f>'Proiectii financiare_V,Ch act'!F138-'Proiectii financiare_V,Ch act'!F61</f>
        <v>0</v>
      </c>
      <c r="G34" s="163">
        <f>'Proiectii financiare_V,Ch act'!G138-'Proiectii financiare_V,Ch act'!G61</f>
        <v>0</v>
      </c>
      <c r="H34" s="163">
        <f>'Proiectii financiare_V,Ch act'!H138-'Proiectii financiare_V,Ch act'!H61</f>
        <v>0</v>
      </c>
      <c r="I34" s="163">
        <f>'Proiectii financiare_V,Ch act'!I138-'Proiectii financiare_V,Ch act'!I61</f>
        <v>0</v>
      </c>
      <c r="J34" s="163">
        <f>'Proiectii financiare_V,Ch act'!J138-'Proiectii financiare_V,Ch act'!J61</f>
        <v>0</v>
      </c>
      <c r="K34" s="163">
        <f>'Proiectii financiare_V,Ch act'!K138-'Proiectii financiare_V,Ch act'!K61</f>
        <v>0</v>
      </c>
      <c r="L34" s="163">
        <f>'Proiectii financiare_V,Ch act'!L138-'Proiectii financiare_V,Ch act'!L61</f>
        <v>0</v>
      </c>
      <c r="M34" s="163">
        <f>'Proiectii financiare_V,Ch act'!M138-'Proiectii financiare_V,Ch act'!M61</f>
        <v>0</v>
      </c>
      <c r="N34" s="163">
        <f>'Proiectii financiare_V,Ch act'!N138-'Proiectii financiare_V,Ch act'!N61</f>
        <v>0</v>
      </c>
      <c r="O34" s="163">
        <f>'Proiectii financiare_V,Ch act'!O138-'Proiectii financiare_V,Ch act'!O61</f>
        <v>0</v>
      </c>
      <c r="P34" s="163">
        <f>'Proiectii financiare_V,Ch act'!P138-'Proiectii financiare_V,Ch act'!P61</f>
        <v>0</v>
      </c>
      <c r="Q34" s="163">
        <f>'Proiectii financiare_V,Ch act'!Q138-'Proiectii financiare_V,Ch act'!Q61</f>
        <v>0</v>
      </c>
      <c r="R34" s="264"/>
    </row>
    <row r="35" spans="1:18" s="228" customFormat="1" ht="17.25" customHeight="1" x14ac:dyDescent="0.2">
      <c r="A35" s="230" t="s">
        <v>163</v>
      </c>
      <c r="B35" s="163">
        <f t="shared" si="4"/>
        <v>0</v>
      </c>
      <c r="C35" s="446"/>
      <c r="D35" s="120">
        <f t="shared" ref="D35:Q35" si="6">D33+D34</f>
        <v>0</v>
      </c>
      <c r="E35" s="120">
        <f t="shared" si="6"/>
        <v>0</v>
      </c>
      <c r="F35" s="120">
        <f t="shared" si="6"/>
        <v>0</v>
      </c>
      <c r="G35" s="120">
        <f t="shared" si="6"/>
        <v>0</v>
      </c>
      <c r="H35" s="120">
        <f t="shared" si="6"/>
        <v>0</v>
      </c>
      <c r="I35" s="120">
        <f t="shared" si="6"/>
        <v>0</v>
      </c>
      <c r="J35" s="120">
        <f t="shared" si="6"/>
        <v>0</v>
      </c>
      <c r="K35" s="120">
        <f t="shared" si="6"/>
        <v>0</v>
      </c>
      <c r="L35" s="120">
        <f t="shared" si="6"/>
        <v>0</v>
      </c>
      <c r="M35" s="120">
        <f t="shared" si="6"/>
        <v>0</v>
      </c>
      <c r="N35" s="120">
        <f t="shared" si="6"/>
        <v>0</v>
      </c>
      <c r="O35" s="120">
        <f t="shared" si="6"/>
        <v>0</v>
      </c>
      <c r="P35" s="120">
        <f t="shared" si="6"/>
        <v>0</v>
      </c>
      <c r="Q35" s="120">
        <f t="shared" si="6"/>
        <v>0</v>
      </c>
      <c r="R35" s="263"/>
    </row>
    <row r="36" spans="1:18" s="265" customFormat="1" ht="18" hidden="1" customHeight="1" x14ac:dyDescent="0.2">
      <c r="A36" s="211">
        <f>'Proiectii financiare_V,Ch act'!A63</f>
        <v>0</v>
      </c>
      <c r="B36" s="163">
        <f t="shared" si="4"/>
        <v>0</v>
      </c>
      <c r="C36" s="446"/>
      <c r="D36" s="163">
        <f>'Proiectii financiare_V,Ch act'!D140-'Proiectii financiare_V,Ch act'!D63</f>
        <v>0</v>
      </c>
      <c r="E36" s="163">
        <f>'Proiectii financiare_V,Ch act'!E140-'Proiectii financiare_V,Ch act'!E63</f>
        <v>0</v>
      </c>
      <c r="F36" s="163">
        <f>'Proiectii financiare_V,Ch act'!F140-'Proiectii financiare_V,Ch act'!F63</f>
        <v>0</v>
      </c>
      <c r="G36" s="163">
        <f>'Proiectii financiare_V,Ch act'!G140-'Proiectii financiare_V,Ch act'!G63</f>
        <v>0</v>
      </c>
      <c r="H36" s="163">
        <f>'Proiectii financiare_V,Ch act'!H140-'Proiectii financiare_V,Ch act'!H63</f>
        <v>0</v>
      </c>
      <c r="I36" s="163">
        <f>'Proiectii financiare_V,Ch act'!I140-'Proiectii financiare_V,Ch act'!I63</f>
        <v>0</v>
      </c>
      <c r="J36" s="163">
        <f>'Proiectii financiare_V,Ch act'!J140-'Proiectii financiare_V,Ch act'!J63</f>
        <v>0</v>
      </c>
      <c r="K36" s="163">
        <f>'Proiectii financiare_V,Ch act'!K140-'Proiectii financiare_V,Ch act'!K63</f>
        <v>0</v>
      </c>
      <c r="L36" s="163">
        <f>'Proiectii financiare_V,Ch act'!L140-'Proiectii financiare_V,Ch act'!L63</f>
        <v>0</v>
      </c>
      <c r="M36" s="163">
        <f>'Proiectii financiare_V,Ch act'!M140-'Proiectii financiare_V,Ch act'!M63</f>
        <v>0</v>
      </c>
      <c r="N36" s="163">
        <f>'Proiectii financiare_V,Ch act'!N140-'Proiectii financiare_V,Ch act'!N63</f>
        <v>0</v>
      </c>
      <c r="O36" s="163">
        <f>'Proiectii financiare_V,Ch act'!O140-'Proiectii financiare_V,Ch act'!O63</f>
        <v>0</v>
      </c>
      <c r="P36" s="163">
        <f>'Proiectii financiare_V,Ch act'!P140-'Proiectii financiare_V,Ch act'!P63</f>
        <v>0</v>
      </c>
      <c r="Q36" s="163">
        <f>'Proiectii financiare_V,Ch act'!Q140-'Proiectii financiare_V,Ch act'!Q63</f>
        <v>0</v>
      </c>
      <c r="R36" s="264"/>
    </row>
    <row r="37" spans="1:18" s="265" customFormat="1" ht="18" customHeight="1" x14ac:dyDescent="0.2">
      <c r="A37" s="211" t="str">
        <f>'Proiectii financiare_V,Ch act'!A66</f>
        <v>Cheltuieli generale de administratie</v>
      </c>
      <c r="B37" s="163">
        <f t="shared" si="4"/>
        <v>0</v>
      </c>
      <c r="C37" s="446"/>
      <c r="D37" s="163">
        <f>'Proiectii financiare_V,Ch act'!D143-'Proiectii financiare_V,Ch act'!D66</f>
        <v>0</v>
      </c>
      <c r="E37" s="163">
        <f>'Proiectii financiare_V,Ch act'!E143-'Proiectii financiare_V,Ch act'!E66</f>
        <v>0</v>
      </c>
      <c r="F37" s="163">
        <f>'Proiectii financiare_V,Ch act'!F143-'Proiectii financiare_V,Ch act'!F66</f>
        <v>0</v>
      </c>
      <c r="G37" s="163">
        <f>'Proiectii financiare_V,Ch act'!G143-'Proiectii financiare_V,Ch act'!G66</f>
        <v>0</v>
      </c>
      <c r="H37" s="163">
        <f>'Proiectii financiare_V,Ch act'!H143-'Proiectii financiare_V,Ch act'!H66</f>
        <v>0</v>
      </c>
      <c r="I37" s="163">
        <f>'Proiectii financiare_V,Ch act'!I143-'Proiectii financiare_V,Ch act'!I66</f>
        <v>0</v>
      </c>
      <c r="J37" s="163">
        <f>'Proiectii financiare_V,Ch act'!J143-'Proiectii financiare_V,Ch act'!J66</f>
        <v>0</v>
      </c>
      <c r="K37" s="163">
        <f>'Proiectii financiare_V,Ch act'!K143-'Proiectii financiare_V,Ch act'!K66</f>
        <v>0</v>
      </c>
      <c r="L37" s="163">
        <f>'Proiectii financiare_V,Ch act'!L143-'Proiectii financiare_V,Ch act'!L66</f>
        <v>0</v>
      </c>
      <c r="M37" s="163">
        <f>'Proiectii financiare_V,Ch act'!M143-'Proiectii financiare_V,Ch act'!M66</f>
        <v>0</v>
      </c>
      <c r="N37" s="163">
        <f>'Proiectii financiare_V,Ch act'!N143-'Proiectii financiare_V,Ch act'!N66</f>
        <v>0</v>
      </c>
      <c r="O37" s="163">
        <f>'Proiectii financiare_V,Ch act'!O143-'Proiectii financiare_V,Ch act'!O66</f>
        <v>0</v>
      </c>
      <c r="P37" s="163">
        <f>'Proiectii financiare_V,Ch act'!P143-'Proiectii financiare_V,Ch act'!P66</f>
        <v>0</v>
      </c>
      <c r="Q37" s="163">
        <f>'Proiectii financiare_V,Ch act'!Q143-'Proiectii financiare_V,Ch act'!Q66</f>
        <v>0</v>
      </c>
      <c r="R37" s="264"/>
    </row>
    <row r="38" spans="1:18" s="265" customFormat="1" ht="18" hidden="1" customHeight="1" x14ac:dyDescent="0.2">
      <c r="A38" s="211">
        <f>'Proiectii financiare_V,Ch act'!A67</f>
        <v>0</v>
      </c>
      <c r="B38" s="163">
        <f t="shared" si="4"/>
        <v>0</v>
      </c>
      <c r="C38" s="446"/>
      <c r="D38" s="163">
        <f>'Proiectii financiare_V,Ch act'!D144-'Proiectii financiare_V,Ch act'!D67</f>
        <v>0</v>
      </c>
      <c r="E38" s="163">
        <f>'Proiectii financiare_V,Ch act'!E144-'Proiectii financiare_V,Ch act'!E67</f>
        <v>0</v>
      </c>
      <c r="F38" s="163">
        <f>'Proiectii financiare_V,Ch act'!F144-'Proiectii financiare_V,Ch act'!F67</f>
        <v>0</v>
      </c>
      <c r="G38" s="163">
        <f>'Proiectii financiare_V,Ch act'!G144-'Proiectii financiare_V,Ch act'!G67</f>
        <v>0</v>
      </c>
      <c r="H38" s="163">
        <f>'Proiectii financiare_V,Ch act'!H144-'Proiectii financiare_V,Ch act'!H67</f>
        <v>0</v>
      </c>
      <c r="I38" s="163">
        <f>'Proiectii financiare_V,Ch act'!I144-'Proiectii financiare_V,Ch act'!I67</f>
        <v>0</v>
      </c>
      <c r="J38" s="163">
        <f>'Proiectii financiare_V,Ch act'!J144-'Proiectii financiare_V,Ch act'!J67</f>
        <v>0</v>
      </c>
      <c r="K38" s="163">
        <f>'Proiectii financiare_V,Ch act'!K144-'Proiectii financiare_V,Ch act'!K67</f>
        <v>0</v>
      </c>
      <c r="L38" s="163">
        <f>'Proiectii financiare_V,Ch act'!L144-'Proiectii financiare_V,Ch act'!L67</f>
        <v>0</v>
      </c>
      <c r="M38" s="163">
        <f>'Proiectii financiare_V,Ch act'!M144-'Proiectii financiare_V,Ch act'!M67</f>
        <v>0</v>
      </c>
      <c r="N38" s="163">
        <f>'Proiectii financiare_V,Ch act'!N144-'Proiectii financiare_V,Ch act'!N67</f>
        <v>0</v>
      </c>
      <c r="O38" s="163">
        <f>'Proiectii financiare_V,Ch act'!O144-'Proiectii financiare_V,Ch act'!O67</f>
        <v>0</v>
      </c>
      <c r="P38" s="163">
        <f>'Proiectii financiare_V,Ch act'!P144-'Proiectii financiare_V,Ch act'!P67</f>
        <v>0</v>
      </c>
      <c r="Q38" s="163">
        <f>'Proiectii financiare_V,Ch act'!Q144-'Proiectii financiare_V,Ch act'!Q67</f>
        <v>0</v>
      </c>
      <c r="R38" s="264"/>
    </row>
    <row r="39" spans="1:18" s="265" customFormat="1" ht="18" hidden="1" customHeight="1" x14ac:dyDescent="0.2">
      <c r="A39" s="211">
        <f>'Proiectii financiare_V,Ch act'!A68</f>
        <v>0</v>
      </c>
      <c r="B39" s="163">
        <f t="shared" si="4"/>
        <v>0</v>
      </c>
      <c r="C39" s="446"/>
      <c r="D39" s="163">
        <f>'Proiectii financiare_V,Ch act'!D145-'Proiectii financiare_V,Ch act'!D68</f>
        <v>0</v>
      </c>
      <c r="E39" s="163">
        <f>'Proiectii financiare_V,Ch act'!E145-'Proiectii financiare_V,Ch act'!E68</f>
        <v>0</v>
      </c>
      <c r="F39" s="163">
        <f>'Proiectii financiare_V,Ch act'!F145-'Proiectii financiare_V,Ch act'!F68</f>
        <v>0</v>
      </c>
      <c r="G39" s="163">
        <f>'Proiectii financiare_V,Ch act'!G145-'Proiectii financiare_V,Ch act'!G68</f>
        <v>0</v>
      </c>
      <c r="H39" s="163">
        <f>'Proiectii financiare_V,Ch act'!H145-'Proiectii financiare_V,Ch act'!H68</f>
        <v>0</v>
      </c>
      <c r="I39" s="163">
        <f>'Proiectii financiare_V,Ch act'!I145-'Proiectii financiare_V,Ch act'!I68</f>
        <v>0</v>
      </c>
      <c r="J39" s="163">
        <f>'Proiectii financiare_V,Ch act'!J145-'Proiectii financiare_V,Ch act'!J68</f>
        <v>0</v>
      </c>
      <c r="K39" s="163">
        <f>'Proiectii financiare_V,Ch act'!K145-'Proiectii financiare_V,Ch act'!K68</f>
        <v>0</v>
      </c>
      <c r="L39" s="163">
        <f>'Proiectii financiare_V,Ch act'!L145-'Proiectii financiare_V,Ch act'!L68</f>
        <v>0</v>
      </c>
      <c r="M39" s="163">
        <f>'Proiectii financiare_V,Ch act'!M145-'Proiectii financiare_V,Ch act'!M68</f>
        <v>0</v>
      </c>
      <c r="N39" s="163">
        <f>'Proiectii financiare_V,Ch act'!N145-'Proiectii financiare_V,Ch act'!N68</f>
        <v>0</v>
      </c>
      <c r="O39" s="163">
        <f>'Proiectii financiare_V,Ch act'!O145-'Proiectii financiare_V,Ch act'!O68</f>
        <v>0</v>
      </c>
      <c r="P39" s="163">
        <f>'Proiectii financiare_V,Ch act'!P145-'Proiectii financiare_V,Ch act'!P68</f>
        <v>0</v>
      </c>
      <c r="Q39" s="163">
        <f>'Proiectii financiare_V,Ch act'!Q145-'Proiectii financiare_V,Ch act'!Q68</f>
        <v>0</v>
      </c>
      <c r="R39" s="264"/>
    </row>
    <row r="40" spans="1:18" s="265" customFormat="1" ht="18" hidden="1" customHeight="1" x14ac:dyDescent="0.2">
      <c r="A40" s="211">
        <f>'Proiectii financiare_V,Ch act'!A69</f>
        <v>0</v>
      </c>
      <c r="B40" s="163">
        <f t="shared" si="4"/>
        <v>0</v>
      </c>
      <c r="C40" s="446"/>
      <c r="D40" s="163">
        <f>'Proiectii financiare_V,Ch act'!D146-'Proiectii financiare_V,Ch act'!D69</f>
        <v>0</v>
      </c>
      <c r="E40" s="163">
        <f>'Proiectii financiare_V,Ch act'!E146-'Proiectii financiare_V,Ch act'!E69</f>
        <v>0</v>
      </c>
      <c r="F40" s="163">
        <f>'Proiectii financiare_V,Ch act'!F146-'Proiectii financiare_V,Ch act'!F69</f>
        <v>0</v>
      </c>
      <c r="G40" s="163">
        <f>'Proiectii financiare_V,Ch act'!G146-'Proiectii financiare_V,Ch act'!G69</f>
        <v>0</v>
      </c>
      <c r="H40" s="163">
        <f>'Proiectii financiare_V,Ch act'!H146-'Proiectii financiare_V,Ch act'!H69</f>
        <v>0</v>
      </c>
      <c r="I40" s="163">
        <f>'Proiectii financiare_V,Ch act'!I146-'Proiectii financiare_V,Ch act'!I69</f>
        <v>0</v>
      </c>
      <c r="J40" s="163">
        <f>'Proiectii financiare_V,Ch act'!J146-'Proiectii financiare_V,Ch act'!J69</f>
        <v>0</v>
      </c>
      <c r="K40" s="163">
        <f>'Proiectii financiare_V,Ch act'!K146-'Proiectii financiare_V,Ch act'!K69</f>
        <v>0</v>
      </c>
      <c r="L40" s="163">
        <f>'Proiectii financiare_V,Ch act'!L146-'Proiectii financiare_V,Ch act'!L69</f>
        <v>0</v>
      </c>
      <c r="M40" s="163">
        <f>'Proiectii financiare_V,Ch act'!M146-'Proiectii financiare_V,Ch act'!M69</f>
        <v>0</v>
      </c>
      <c r="N40" s="163">
        <f>'Proiectii financiare_V,Ch act'!N146-'Proiectii financiare_V,Ch act'!N69</f>
        <v>0</v>
      </c>
      <c r="O40" s="163">
        <f>'Proiectii financiare_V,Ch act'!O146-'Proiectii financiare_V,Ch act'!O69</f>
        <v>0</v>
      </c>
      <c r="P40" s="163">
        <f>'Proiectii financiare_V,Ch act'!P146-'Proiectii financiare_V,Ch act'!P69</f>
        <v>0</v>
      </c>
      <c r="Q40" s="163">
        <f>'Proiectii financiare_V,Ch act'!Q146-'Proiectii financiare_V,Ch act'!Q69</f>
        <v>0</v>
      </c>
      <c r="R40" s="264"/>
    </row>
    <row r="41" spans="1:18" s="265" customFormat="1" ht="18" hidden="1" customHeight="1" x14ac:dyDescent="0.2">
      <c r="A41" s="211">
        <f>'Proiectii financiare_V,Ch act'!A70</f>
        <v>0</v>
      </c>
      <c r="B41" s="163">
        <f t="shared" si="4"/>
        <v>0</v>
      </c>
      <c r="C41" s="446"/>
      <c r="D41" s="163">
        <f>'Proiectii financiare_V,Ch act'!D147-'Proiectii financiare_V,Ch act'!D70</f>
        <v>0</v>
      </c>
      <c r="E41" s="163">
        <f>'Proiectii financiare_V,Ch act'!E147-'Proiectii financiare_V,Ch act'!E70</f>
        <v>0</v>
      </c>
      <c r="F41" s="163">
        <f>'Proiectii financiare_V,Ch act'!F147-'Proiectii financiare_V,Ch act'!F70</f>
        <v>0</v>
      </c>
      <c r="G41" s="163">
        <f>'Proiectii financiare_V,Ch act'!G147-'Proiectii financiare_V,Ch act'!G70</f>
        <v>0</v>
      </c>
      <c r="H41" s="163">
        <f>'Proiectii financiare_V,Ch act'!H147-'Proiectii financiare_V,Ch act'!H70</f>
        <v>0</v>
      </c>
      <c r="I41" s="163">
        <f>'Proiectii financiare_V,Ch act'!I147-'Proiectii financiare_V,Ch act'!I70</f>
        <v>0</v>
      </c>
      <c r="J41" s="163">
        <f>'Proiectii financiare_V,Ch act'!J147-'Proiectii financiare_V,Ch act'!J70</f>
        <v>0</v>
      </c>
      <c r="K41" s="163">
        <f>'Proiectii financiare_V,Ch act'!K147-'Proiectii financiare_V,Ch act'!K70</f>
        <v>0</v>
      </c>
      <c r="L41" s="163">
        <f>'Proiectii financiare_V,Ch act'!L147-'Proiectii financiare_V,Ch act'!L70</f>
        <v>0</v>
      </c>
      <c r="M41" s="163">
        <f>'Proiectii financiare_V,Ch act'!M147-'Proiectii financiare_V,Ch act'!M70</f>
        <v>0</v>
      </c>
      <c r="N41" s="163">
        <f>'Proiectii financiare_V,Ch act'!N147-'Proiectii financiare_V,Ch act'!N70</f>
        <v>0</v>
      </c>
      <c r="O41" s="163">
        <f>'Proiectii financiare_V,Ch act'!O147-'Proiectii financiare_V,Ch act'!O70</f>
        <v>0</v>
      </c>
      <c r="P41" s="163">
        <f>'Proiectii financiare_V,Ch act'!P147-'Proiectii financiare_V,Ch act'!P70</f>
        <v>0</v>
      </c>
      <c r="Q41" s="163">
        <f>'Proiectii financiare_V,Ch act'!Q147-'Proiectii financiare_V,Ch act'!Q70</f>
        <v>0</v>
      </c>
      <c r="R41" s="264"/>
    </row>
    <row r="42" spans="1:18" s="265" customFormat="1" ht="18" customHeight="1" x14ac:dyDescent="0.2">
      <c r="A42" s="211" t="str">
        <f>'Proiectii financiare_V,Ch act'!A71</f>
        <v>Alte cheltuieli operationale</v>
      </c>
      <c r="B42" s="163">
        <f t="shared" si="4"/>
        <v>0</v>
      </c>
      <c r="C42" s="446"/>
      <c r="D42" s="163">
        <f>'Proiectii financiare_V,Ch act'!D148-'Proiectii financiare_V,Ch act'!D71</f>
        <v>0</v>
      </c>
      <c r="E42" s="163">
        <f>'Proiectii financiare_V,Ch act'!E148-'Proiectii financiare_V,Ch act'!E71</f>
        <v>0</v>
      </c>
      <c r="F42" s="163">
        <f>'Proiectii financiare_V,Ch act'!F148-'Proiectii financiare_V,Ch act'!F71</f>
        <v>0</v>
      </c>
      <c r="G42" s="163">
        <f>'Proiectii financiare_V,Ch act'!G148-'Proiectii financiare_V,Ch act'!G71</f>
        <v>0</v>
      </c>
      <c r="H42" s="163">
        <f>'Proiectii financiare_V,Ch act'!H148-'Proiectii financiare_V,Ch act'!H71</f>
        <v>0</v>
      </c>
      <c r="I42" s="163">
        <f>'Proiectii financiare_V,Ch act'!I148-'Proiectii financiare_V,Ch act'!I71</f>
        <v>0</v>
      </c>
      <c r="J42" s="163">
        <f>'Proiectii financiare_V,Ch act'!J148-'Proiectii financiare_V,Ch act'!J71</f>
        <v>0</v>
      </c>
      <c r="K42" s="163">
        <f>'Proiectii financiare_V,Ch act'!K148-'Proiectii financiare_V,Ch act'!K71</f>
        <v>0</v>
      </c>
      <c r="L42" s="163">
        <f>'Proiectii financiare_V,Ch act'!L148-'Proiectii financiare_V,Ch act'!L71</f>
        <v>0</v>
      </c>
      <c r="M42" s="163">
        <f>'Proiectii financiare_V,Ch act'!M148-'Proiectii financiare_V,Ch act'!M71</f>
        <v>0</v>
      </c>
      <c r="N42" s="163">
        <f>'Proiectii financiare_V,Ch act'!N148-'Proiectii financiare_V,Ch act'!N71</f>
        <v>0</v>
      </c>
      <c r="O42" s="163">
        <f>'Proiectii financiare_V,Ch act'!O148-'Proiectii financiare_V,Ch act'!O71</f>
        <v>0</v>
      </c>
      <c r="P42" s="163">
        <f>'Proiectii financiare_V,Ch act'!P148-'Proiectii financiare_V,Ch act'!P71</f>
        <v>0</v>
      </c>
      <c r="Q42" s="163">
        <f>'Proiectii financiare_V,Ch act'!Q148-'Proiectii financiare_V,Ch act'!Q71</f>
        <v>0</v>
      </c>
      <c r="R42" s="264"/>
    </row>
    <row r="43" spans="1:18" s="265" customFormat="1" ht="29.25" customHeight="1" x14ac:dyDescent="0.2">
      <c r="A43" s="211" t="str">
        <f>'Proiectii financiare_V,Ch act'!A72</f>
        <v xml:space="preserve"> ( se vor adauga linii si se vor completa conform activitatilor specifice)</v>
      </c>
      <c r="B43" s="163">
        <f t="shared" si="4"/>
        <v>0</v>
      </c>
      <c r="C43" s="446"/>
      <c r="D43" s="262">
        <f>'Proiectii financiare_V,Ch act'!D149-'Proiectii financiare_V,Ch act'!D72</f>
        <v>0</v>
      </c>
      <c r="E43" s="262">
        <f>'Proiectii financiare_V,Ch act'!E149-'Proiectii financiare_V,Ch act'!E72</f>
        <v>0</v>
      </c>
      <c r="F43" s="262">
        <f>'Proiectii financiare_V,Ch act'!F149-'Proiectii financiare_V,Ch act'!F72</f>
        <v>0</v>
      </c>
      <c r="G43" s="262">
        <f>'Proiectii financiare_V,Ch act'!G149-'Proiectii financiare_V,Ch act'!G72</f>
        <v>0</v>
      </c>
      <c r="H43" s="262">
        <f>'Proiectii financiare_V,Ch act'!H149-'Proiectii financiare_V,Ch act'!H72</f>
        <v>0</v>
      </c>
      <c r="I43" s="262">
        <f>'Proiectii financiare_V,Ch act'!I149-'Proiectii financiare_V,Ch act'!I72</f>
        <v>0</v>
      </c>
      <c r="J43" s="262">
        <f>'Proiectii financiare_V,Ch act'!J149-'Proiectii financiare_V,Ch act'!J72</f>
        <v>0</v>
      </c>
      <c r="K43" s="262">
        <f>'Proiectii financiare_V,Ch act'!K149-'Proiectii financiare_V,Ch act'!K72</f>
        <v>0</v>
      </c>
      <c r="L43" s="262">
        <f>'Proiectii financiare_V,Ch act'!L149-'Proiectii financiare_V,Ch act'!L72</f>
        <v>0</v>
      </c>
      <c r="M43" s="262">
        <f>'Proiectii financiare_V,Ch act'!M149-'Proiectii financiare_V,Ch act'!M72</f>
        <v>0</v>
      </c>
      <c r="N43" s="262">
        <f>'Proiectii financiare_V,Ch act'!N149-'Proiectii financiare_V,Ch act'!N72</f>
        <v>0</v>
      </c>
      <c r="O43" s="262">
        <f>'Proiectii financiare_V,Ch act'!O149-'Proiectii financiare_V,Ch act'!O72</f>
        <v>0</v>
      </c>
      <c r="P43" s="262">
        <f>'Proiectii financiare_V,Ch act'!P149-'Proiectii financiare_V,Ch act'!P72</f>
        <v>0</v>
      </c>
      <c r="Q43" s="262">
        <f>'Proiectii financiare_V,Ch act'!Q149-'Proiectii financiare_V,Ch act'!Q72</f>
        <v>0</v>
      </c>
      <c r="R43" s="264"/>
    </row>
    <row r="44" spans="1:18" s="265" customFormat="1" ht="29.25" customHeight="1" x14ac:dyDescent="0.2">
      <c r="A44" s="211" t="str">
        <f>'Proiectii financiare_V,Ch act'!A73</f>
        <v>( se vor adauga linii si se vor completa conform activitatilor specifice)</v>
      </c>
      <c r="B44" s="163">
        <f t="shared" si="4"/>
        <v>0</v>
      </c>
      <c r="C44" s="446"/>
      <c r="D44" s="262">
        <f>'Proiectii financiare_V,Ch act'!D150-'Proiectii financiare_V,Ch act'!D73</f>
        <v>0</v>
      </c>
      <c r="E44" s="262">
        <f>'Proiectii financiare_V,Ch act'!E150-'Proiectii financiare_V,Ch act'!E73</f>
        <v>0</v>
      </c>
      <c r="F44" s="262">
        <f>'Proiectii financiare_V,Ch act'!F150-'Proiectii financiare_V,Ch act'!F73</f>
        <v>0</v>
      </c>
      <c r="G44" s="262">
        <f>'Proiectii financiare_V,Ch act'!G150-'Proiectii financiare_V,Ch act'!G73</f>
        <v>0</v>
      </c>
      <c r="H44" s="262">
        <f>'Proiectii financiare_V,Ch act'!H150-'Proiectii financiare_V,Ch act'!H73</f>
        <v>0</v>
      </c>
      <c r="I44" s="262">
        <f>'Proiectii financiare_V,Ch act'!I150-'Proiectii financiare_V,Ch act'!I73</f>
        <v>0</v>
      </c>
      <c r="J44" s="262">
        <f>'Proiectii financiare_V,Ch act'!J150-'Proiectii financiare_V,Ch act'!J73</f>
        <v>0</v>
      </c>
      <c r="K44" s="262">
        <f>'Proiectii financiare_V,Ch act'!K150-'Proiectii financiare_V,Ch act'!K73</f>
        <v>0</v>
      </c>
      <c r="L44" s="262">
        <f>'Proiectii financiare_V,Ch act'!L150-'Proiectii financiare_V,Ch act'!L73</f>
        <v>0</v>
      </c>
      <c r="M44" s="262">
        <f>'Proiectii financiare_V,Ch act'!M150-'Proiectii financiare_V,Ch act'!M73</f>
        <v>0</v>
      </c>
      <c r="N44" s="262">
        <f>'Proiectii financiare_V,Ch act'!N150-'Proiectii financiare_V,Ch act'!N73</f>
        <v>0</v>
      </c>
      <c r="O44" s="262">
        <f>'Proiectii financiare_V,Ch act'!O150-'Proiectii financiare_V,Ch act'!O73</f>
        <v>0</v>
      </c>
      <c r="P44" s="262">
        <f>'Proiectii financiare_V,Ch act'!P150-'Proiectii financiare_V,Ch act'!P73</f>
        <v>0</v>
      </c>
      <c r="Q44" s="262">
        <f>'Proiectii financiare_V,Ch act'!Q150-'Proiectii financiare_V,Ch act'!Q73</f>
        <v>0</v>
      </c>
      <c r="R44" s="264"/>
    </row>
    <row r="45" spans="1:18" s="228" customFormat="1" ht="25.5" customHeight="1" x14ac:dyDescent="0.25">
      <c r="A45" s="231" t="s">
        <v>166</v>
      </c>
      <c r="B45" s="232">
        <f t="shared" si="4"/>
        <v>0</v>
      </c>
      <c r="C45" s="446"/>
      <c r="D45" s="232">
        <f t="shared" ref="D45:Q45" si="7">D32+D35+SUM(D36:D44)</f>
        <v>0</v>
      </c>
      <c r="E45" s="232">
        <f t="shared" si="7"/>
        <v>0</v>
      </c>
      <c r="F45" s="232">
        <f t="shared" si="7"/>
        <v>0</v>
      </c>
      <c r="G45" s="232">
        <f t="shared" si="7"/>
        <v>0</v>
      </c>
      <c r="H45" s="232">
        <f t="shared" si="7"/>
        <v>0</v>
      </c>
      <c r="I45" s="232">
        <f t="shared" si="7"/>
        <v>0</v>
      </c>
      <c r="J45" s="232">
        <f t="shared" si="7"/>
        <v>0</v>
      </c>
      <c r="K45" s="232">
        <f t="shared" si="7"/>
        <v>0</v>
      </c>
      <c r="L45" s="232">
        <f t="shared" si="7"/>
        <v>0</v>
      </c>
      <c r="M45" s="232">
        <f t="shared" si="7"/>
        <v>0</v>
      </c>
      <c r="N45" s="232">
        <f t="shared" si="7"/>
        <v>0</v>
      </c>
      <c r="O45" s="232">
        <f t="shared" si="7"/>
        <v>0</v>
      </c>
      <c r="P45" s="232">
        <f t="shared" si="7"/>
        <v>0</v>
      </c>
      <c r="Q45" s="232">
        <f t="shared" si="7"/>
        <v>0</v>
      </c>
      <c r="R45" s="263"/>
    </row>
    <row r="46" spans="1:18" s="398" customFormat="1" ht="25.5" x14ac:dyDescent="0.2">
      <c r="A46" s="395" t="s">
        <v>189</v>
      </c>
      <c r="B46" s="396">
        <f t="shared" si="4"/>
        <v>0</v>
      </c>
      <c r="C46" s="446"/>
      <c r="D46" s="262">
        <f>'Proiectii financiare_V,Ch act'!D152-'Proiectii financiare_V,Ch act'!D75</f>
        <v>0</v>
      </c>
      <c r="E46" s="262">
        <f>'Proiectii financiare_V,Ch act'!E152-'Proiectii financiare_V,Ch act'!E75</f>
        <v>0</v>
      </c>
      <c r="F46" s="262">
        <f>'Proiectii financiare_V,Ch act'!F152-'Proiectii financiare_V,Ch act'!F75</f>
        <v>0</v>
      </c>
      <c r="G46" s="262">
        <f>'Proiectii financiare_V,Ch act'!G152-'Proiectii financiare_V,Ch act'!G75</f>
        <v>0</v>
      </c>
      <c r="H46" s="262">
        <f>'Proiectii financiare_V,Ch act'!H152-'Proiectii financiare_V,Ch act'!H75</f>
        <v>0</v>
      </c>
      <c r="I46" s="262">
        <f>'Proiectii financiare_V,Ch act'!I152-'Proiectii financiare_V,Ch act'!I75</f>
        <v>0</v>
      </c>
      <c r="J46" s="262">
        <f>'Proiectii financiare_V,Ch act'!J152-'Proiectii financiare_V,Ch act'!J75</f>
        <v>0</v>
      </c>
      <c r="K46" s="262">
        <f>'Proiectii financiare_V,Ch act'!K152-'Proiectii financiare_V,Ch act'!K75</f>
        <v>0</v>
      </c>
      <c r="L46" s="262">
        <f>'Proiectii financiare_V,Ch act'!L152-'Proiectii financiare_V,Ch act'!L75</f>
        <v>0</v>
      </c>
      <c r="M46" s="262">
        <f>'Proiectii financiare_V,Ch act'!M152-'Proiectii financiare_V,Ch act'!M75</f>
        <v>0</v>
      </c>
      <c r="N46" s="262">
        <f>'Proiectii financiare_V,Ch act'!N152-'Proiectii financiare_V,Ch act'!N75</f>
        <v>0</v>
      </c>
      <c r="O46" s="262">
        <f>'Proiectii financiare_V,Ch act'!O152-'Proiectii financiare_V,Ch act'!O75</f>
        <v>0</v>
      </c>
      <c r="P46" s="262">
        <f>'Proiectii financiare_V,Ch act'!P152-'Proiectii financiare_V,Ch act'!P75</f>
        <v>0</v>
      </c>
      <c r="Q46" s="262">
        <f>'Proiectii financiare_V,Ch act'!Q152-'Proiectii financiare_V,Ch act'!Q75</f>
        <v>0</v>
      </c>
      <c r="R46" s="397"/>
    </row>
    <row r="47" spans="1:18" s="228" customFormat="1" ht="24" customHeight="1" x14ac:dyDescent="0.25">
      <c r="A47" s="231" t="s">
        <v>168</v>
      </c>
      <c r="B47" s="232">
        <f t="shared" si="4"/>
        <v>0</v>
      </c>
      <c r="C47" s="447"/>
      <c r="D47" s="232">
        <f>D23-D45</f>
        <v>0</v>
      </c>
      <c r="E47" s="232">
        <f t="shared" ref="E47:Q47" si="8">E23-E45</f>
        <v>0</v>
      </c>
      <c r="F47" s="232">
        <f t="shared" si="8"/>
        <v>0</v>
      </c>
      <c r="G47" s="232">
        <f t="shared" si="8"/>
        <v>0</v>
      </c>
      <c r="H47" s="232">
        <f t="shared" si="8"/>
        <v>0</v>
      </c>
      <c r="I47" s="232">
        <f t="shared" si="8"/>
        <v>0</v>
      </c>
      <c r="J47" s="232">
        <f t="shared" si="8"/>
        <v>0</v>
      </c>
      <c r="K47" s="232">
        <f t="shared" si="8"/>
        <v>0</v>
      </c>
      <c r="L47" s="232">
        <f t="shared" si="8"/>
        <v>0</v>
      </c>
      <c r="M47" s="232">
        <f t="shared" si="8"/>
        <v>0</v>
      </c>
      <c r="N47" s="232">
        <f t="shared" si="8"/>
        <v>0</v>
      </c>
      <c r="O47" s="232">
        <f t="shared" si="8"/>
        <v>0</v>
      </c>
      <c r="P47" s="232">
        <f t="shared" si="8"/>
        <v>0</v>
      </c>
      <c r="Q47" s="232">
        <f t="shared" si="8"/>
        <v>0</v>
      </c>
      <c r="R47" s="263"/>
    </row>
    <row r="48" spans="1:18" ht="15.75" x14ac:dyDescent="0.25">
      <c r="A48" s="266"/>
      <c r="H48" s="201"/>
      <c r="J48" s="201"/>
      <c r="K48" s="201"/>
      <c r="L48" s="201"/>
      <c r="M48" s="201"/>
    </row>
    <row r="49" spans="1:17" ht="15.75" x14ac:dyDescent="0.25">
      <c r="A49" s="266"/>
      <c r="H49" s="201"/>
      <c r="J49" s="201"/>
      <c r="K49" s="201"/>
      <c r="L49" s="201"/>
      <c r="M49" s="201"/>
    </row>
    <row r="50" spans="1:17" ht="15.75" x14ac:dyDescent="0.25">
      <c r="A50" s="244" t="s">
        <v>130</v>
      </c>
      <c r="B50" s="208" t="s">
        <v>111</v>
      </c>
      <c r="C50" s="208">
        <v>0</v>
      </c>
      <c r="D50" s="208">
        <v>1</v>
      </c>
      <c r="E50" s="208">
        <v>2</v>
      </c>
      <c r="F50" s="208">
        <v>3</v>
      </c>
      <c r="G50" s="208">
        <v>4</v>
      </c>
      <c r="H50" s="208">
        <v>5</v>
      </c>
      <c r="I50" s="208">
        <v>6</v>
      </c>
      <c r="J50" s="208">
        <v>7</v>
      </c>
      <c r="K50" s="208">
        <v>8</v>
      </c>
      <c r="L50" s="208">
        <v>9</v>
      </c>
      <c r="M50" s="208">
        <v>10</v>
      </c>
      <c r="N50" s="208">
        <v>11</v>
      </c>
      <c r="O50" s="208">
        <v>12</v>
      </c>
      <c r="P50" s="208">
        <v>13</v>
      </c>
      <c r="Q50" s="208">
        <v>14</v>
      </c>
    </row>
    <row r="51" spans="1:17" ht="15.75" x14ac:dyDescent="0.25">
      <c r="A51" s="253" t="s">
        <v>179</v>
      </c>
      <c r="B51" s="120">
        <f>SUM(D51:G51)</f>
        <v>0</v>
      </c>
      <c r="C51" s="460"/>
      <c r="D51" s="129">
        <f>Investitie!F67</f>
        <v>0</v>
      </c>
      <c r="E51" s="129">
        <f>Investitie!G67</f>
        <v>0</v>
      </c>
      <c r="F51" s="129"/>
      <c r="G51" s="129"/>
      <c r="H51" s="201"/>
      <c r="J51" s="201"/>
      <c r="K51" s="201"/>
      <c r="L51" s="201"/>
      <c r="M51" s="201"/>
    </row>
    <row r="52" spans="1:17" ht="25.5" x14ac:dyDescent="0.25">
      <c r="A52" s="246" t="str">
        <f>Investitie!B78</f>
        <v>ASISTENŢĂ FINANCIARĂ NERAMBURSABILĂ SOLICITATĂ</v>
      </c>
      <c r="B52" s="120" t="e">
        <f>SUM(D52:G52)</f>
        <v>#DIV/0!</v>
      </c>
      <c r="C52" s="461"/>
      <c r="D52" s="129" t="e">
        <f>Investitie!F78</f>
        <v>#DIV/0!</v>
      </c>
      <c r="E52" s="129" t="e">
        <f>Investitie!G78</f>
        <v>#DIV/0!</v>
      </c>
      <c r="F52" s="129"/>
      <c r="G52" s="129"/>
      <c r="H52" s="201"/>
      <c r="J52" s="201"/>
      <c r="K52" s="201"/>
      <c r="L52" s="201"/>
      <c r="M52" s="201"/>
    </row>
    <row r="53" spans="1:17" ht="15.75" x14ac:dyDescent="0.25">
      <c r="A53" s="246" t="str">
        <f>Investitie!B79</f>
        <v>CONTRIBUTIE PROPRIE, din care:</v>
      </c>
      <c r="B53" s="120" t="e">
        <f>SUM(D53:G53)</f>
        <v>#DIV/0!</v>
      </c>
      <c r="C53" s="461"/>
      <c r="D53" s="129" t="e">
        <f>Investitie!F79</f>
        <v>#DIV/0!</v>
      </c>
      <c r="E53" s="129" t="e">
        <f>Investitie!G79</f>
        <v>#DIV/0!</v>
      </c>
      <c r="F53" s="129"/>
      <c r="G53" s="129"/>
      <c r="H53" s="201"/>
      <c r="J53" s="201"/>
      <c r="K53" s="201"/>
      <c r="L53" s="201"/>
      <c r="M53" s="201"/>
    </row>
    <row r="54" spans="1:17" x14ac:dyDescent="0.25">
      <c r="A54" s="246" t="str">
        <f>Investitie!B80</f>
        <v>Surse proprii</v>
      </c>
      <c r="B54" s="120" t="e">
        <f>SUM(D54:G54)</f>
        <v>#DIV/0!</v>
      </c>
      <c r="C54" s="461"/>
      <c r="D54" s="129" t="e">
        <f>Investitie!F80</f>
        <v>#DIV/0!</v>
      </c>
      <c r="E54" s="129" t="e">
        <f>Investitie!G80</f>
        <v>#DIV/0!</v>
      </c>
      <c r="F54" s="129"/>
      <c r="G54" s="129"/>
    </row>
    <row r="55" spans="1:17" ht="25.5" x14ac:dyDescent="0.25">
      <c r="A55" s="246" t="str">
        <f>Investitie!B81</f>
        <v>Contributie publica (veniturile nete actualizate, pentru proiecte generatoare de venit)</v>
      </c>
      <c r="B55" s="120">
        <f>SUM(D55:G55)</f>
        <v>0</v>
      </c>
      <c r="C55" s="461"/>
      <c r="D55" s="129">
        <f>Investitie!F81</f>
        <v>0</v>
      </c>
      <c r="E55" s="129">
        <f>Investitie!G81</f>
        <v>0</v>
      </c>
      <c r="F55" s="129"/>
      <c r="G55" s="129"/>
    </row>
    <row r="56" spans="1:17" hidden="1" x14ac:dyDescent="0.25">
      <c r="A56" s="246"/>
      <c r="B56" s="120"/>
      <c r="C56" s="461"/>
      <c r="D56" s="129"/>
      <c r="E56" s="129"/>
      <c r="F56" s="129"/>
      <c r="G56" s="129"/>
    </row>
    <row r="57" spans="1:17" x14ac:dyDescent="0.25">
      <c r="A57" s="246" t="str">
        <f>Investitie!B82</f>
        <v>Imprumuturi bancare (surse imprumutate)</v>
      </c>
      <c r="B57" s="120">
        <f>SUM(D57:G57)</f>
        <v>0</v>
      </c>
      <c r="C57" s="461"/>
      <c r="D57" s="129">
        <f>Investitie!F82</f>
        <v>0</v>
      </c>
      <c r="E57" s="129">
        <f>Investitie!G82</f>
        <v>0</v>
      </c>
      <c r="F57" s="129"/>
      <c r="G57" s="129"/>
    </row>
    <row r="58" spans="1:17" x14ac:dyDescent="0.25">
      <c r="C58" s="461"/>
    </row>
    <row r="59" spans="1:17" x14ac:dyDescent="0.25">
      <c r="A59" s="246" t="str">
        <f>Investitie!B90</f>
        <v>Rambursare imprumut (incl.dobanzi)</v>
      </c>
      <c r="B59" s="120">
        <f>SUM(D59:G59)</f>
        <v>0</v>
      </c>
      <c r="C59" s="462"/>
      <c r="D59" s="163">
        <f>Investitie!F90</f>
        <v>0</v>
      </c>
      <c r="E59" s="163">
        <f>Investitie!G90</f>
        <v>0</v>
      </c>
      <c r="F59" s="163">
        <f>Investitie!H90</f>
        <v>0</v>
      </c>
      <c r="G59" s="163">
        <f>Investitie!I90</f>
        <v>0</v>
      </c>
      <c r="H59" s="163">
        <f>Investitie!J90</f>
        <v>0</v>
      </c>
      <c r="I59" s="163">
        <f>Investitie!K90</f>
        <v>0</v>
      </c>
      <c r="J59" s="163">
        <f>Investitie!L90</f>
        <v>0</v>
      </c>
      <c r="K59" s="163">
        <f>Investitie!M90</f>
        <v>0</v>
      </c>
      <c r="L59" s="163">
        <f>Investitie!N90</f>
        <v>0</v>
      </c>
      <c r="M59" s="163">
        <f>Investitie!O90</f>
        <v>0</v>
      </c>
      <c r="N59" s="163">
        <f>Investitie!P90</f>
        <v>0</v>
      </c>
      <c r="O59" s="163">
        <f>Investitie!Q90</f>
        <v>0</v>
      </c>
      <c r="P59" s="163">
        <f>Investitie!R90</f>
        <v>0</v>
      </c>
      <c r="Q59" s="163">
        <f>Investitie!S90</f>
        <v>0</v>
      </c>
    </row>
    <row r="62" spans="1:17" x14ac:dyDescent="0.25">
      <c r="B62" s="96"/>
      <c r="C62" s="96"/>
      <c r="D62" s="96"/>
      <c r="E62" s="96"/>
      <c r="F62" s="96"/>
      <c r="G62" s="96"/>
      <c r="H62" s="96"/>
      <c r="J62" s="96"/>
      <c r="K62" s="96"/>
      <c r="L62" s="96"/>
      <c r="M62" s="96"/>
      <c r="N62" s="96"/>
      <c r="O62" s="96"/>
      <c r="P62" s="96"/>
      <c r="Q62" s="96"/>
    </row>
    <row r="63" spans="1:17" x14ac:dyDescent="0.25">
      <c r="B63" s="96"/>
      <c r="C63" s="96"/>
      <c r="D63" s="96"/>
      <c r="E63" s="96"/>
      <c r="F63" s="96"/>
      <c r="G63" s="96"/>
      <c r="H63" s="96"/>
      <c r="J63" s="96"/>
      <c r="K63" s="96"/>
      <c r="L63" s="96"/>
      <c r="M63" s="96"/>
      <c r="N63" s="96"/>
      <c r="O63" s="96"/>
      <c r="P63" s="96"/>
      <c r="Q63" s="96"/>
    </row>
    <row r="64" spans="1:17" x14ac:dyDescent="0.25">
      <c r="B64" s="96"/>
      <c r="C64" s="96"/>
      <c r="D64" s="96"/>
      <c r="E64" s="96"/>
      <c r="F64" s="96"/>
      <c r="G64" s="96"/>
      <c r="H64" s="96"/>
      <c r="J64" s="96"/>
      <c r="K64" s="96"/>
      <c r="L64" s="96"/>
      <c r="M64" s="96"/>
      <c r="N64" s="96"/>
      <c r="O64" s="96"/>
      <c r="P64" s="96"/>
      <c r="Q64" s="96"/>
    </row>
  </sheetData>
  <mergeCells count="6">
    <mergeCell ref="C51:C59"/>
    <mergeCell ref="A1:D1"/>
    <mergeCell ref="A2:H2"/>
    <mergeCell ref="A4:M4"/>
    <mergeCell ref="D5:Q5"/>
    <mergeCell ref="C7:C4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tabColor rgb="FF00B0F0"/>
  </sheetPr>
  <dimension ref="A1:AO79"/>
  <sheetViews>
    <sheetView topLeftCell="A11" workbookViewId="0">
      <selection activeCell="B22" sqref="B22"/>
    </sheetView>
  </sheetViews>
  <sheetFormatPr defaultColWidth="8.85546875" defaultRowHeight="15" x14ac:dyDescent="0.25"/>
  <cols>
    <col min="1" max="1" width="33.7109375" style="295" customWidth="1"/>
    <col min="2" max="2" width="20.85546875" bestFit="1" customWidth="1"/>
    <col min="3" max="4" width="16.5703125" style="296" customWidth="1"/>
    <col min="5" max="17" width="16.5703125" customWidth="1"/>
  </cols>
  <sheetData>
    <row r="1" spans="1:17" ht="33" customHeight="1" x14ac:dyDescent="0.3">
      <c r="A1" s="454" t="s">
        <v>306</v>
      </c>
      <c r="B1" s="454"/>
      <c r="C1" s="454"/>
      <c r="D1" s="454"/>
      <c r="E1" s="454"/>
      <c r="F1" s="454"/>
      <c r="G1" s="294"/>
      <c r="H1" s="294"/>
      <c r="I1" s="294"/>
      <c r="J1" s="294"/>
      <c r="K1" s="294"/>
      <c r="L1" s="294"/>
    </row>
    <row r="2" spans="1:17" ht="19.5" customHeight="1" x14ac:dyDescent="0.25">
      <c r="A2" s="474" t="s">
        <v>220</v>
      </c>
      <c r="B2" s="474"/>
      <c r="C2" s="474"/>
      <c r="D2" s="474"/>
      <c r="E2" s="474"/>
      <c r="F2" s="474"/>
      <c r="G2" s="474"/>
      <c r="H2" s="474"/>
      <c r="I2" s="474"/>
      <c r="J2" s="474"/>
      <c r="K2" s="474"/>
      <c r="L2" s="474"/>
    </row>
    <row r="4" spans="1:17" x14ac:dyDescent="0.25">
      <c r="A4" s="297" t="s">
        <v>221</v>
      </c>
      <c r="B4" s="298">
        <v>0.04</v>
      </c>
    </row>
    <row r="5" spans="1:17" s="301" customFormat="1" ht="13.5" x14ac:dyDescent="0.25">
      <c r="A5" s="266" t="s">
        <v>222</v>
      </c>
      <c r="B5" s="299" t="s">
        <v>33</v>
      </c>
      <c r="C5" s="300"/>
      <c r="D5" s="300">
        <v>1</v>
      </c>
      <c r="E5" s="300">
        <v>2</v>
      </c>
      <c r="F5" s="300">
        <v>3</v>
      </c>
      <c r="G5" s="300">
        <v>4</v>
      </c>
      <c r="H5" s="300">
        <v>5</v>
      </c>
      <c r="I5" s="300">
        <v>6</v>
      </c>
      <c r="J5" s="300">
        <v>7</v>
      </c>
      <c r="K5" s="300">
        <v>8</v>
      </c>
      <c r="L5" s="300">
        <v>9</v>
      </c>
      <c r="M5" s="300">
        <v>10</v>
      </c>
      <c r="N5" s="300">
        <v>11</v>
      </c>
      <c r="O5" s="300">
        <v>12</v>
      </c>
      <c r="P5" s="300">
        <v>13</v>
      </c>
      <c r="Q5" s="300">
        <v>14</v>
      </c>
    </row>
    <row r="6" spans="1:17" s="122" customFormat="1" x14ac:dyDescent="0.2">
      <c r="A6" s="302" t="s">
        <v>223</v>
      </c>
      <c r="B6" s="95">
        <f t="shared" ref="B6:B13" si="0">SUM(D6:Q6)</f>
        <v>0</v>
      </c>
      <c r="C6" s="153"/>
      <c r="D6" s="153">
        <f>'Proiectii financiare marginale'!D23-SUM('Proiectii financiare marginale'!D17:D18)</f>
        <v>0</v>
      </c>
      <c r="E6" s="153">
        <f>'Proiectii financiare marginale'!E23-SUM('Proiectii financiare marginale'!E17:E18)</f>
        <v>0</v>
      </c>
      <c r="F6" s="153">
        <f>'Proiectii financiare marginale'!F23-SUM('Proiectii financiare marginale'!F17:F18)</f>
        <v>0</v>
      </c>
      <c r="G6" s="153">
        <f>'Proiectii financiare marginale'!G23-SUM('Proiectii financiare marginale'!G17:G18)</f>
        <v>0</v>
      </c>
      <c r="H6" s="153">
        <f>'Proiectii financiare marginale'!H23-SUM('Proiectii financiare marginale'!H17:H18)</f>
        <v>0</v>
      </c>
      <c r="I6" s="153">
        <f>'Proiectii financiare marginale'!I23-SUM('Proiectii financiare marginale'!I17:I18)</f>
        <v>0</v>
      </c>
      <c r="J6" s="153">
        <f>'Proiectii financiare marginale'!J23-SUM('Proiectii financiare marginale'!J17:J18)</f>
        <v>0</v>
      </c>
      <c r="K6" s="153">
        <f>'Proiectii financiare marginale'!K23-SUM('Proiectii financiare marginale'!K17:K18)</f>
        <v>0</v>
      </c>
      <c r="L6" s="153">
        <f>'Proiectii financiare marginale'!L23-SUM('Proiectii financiare marginale'!L17:L18)</f>
        <v>0</v>
      </c>
      <c r="M6" s="153">
        <f>'Proiectii financiare marginale'!M23-SUM('Proiectii financiare marginale'!M17:M18)</f>
        <v>0</v>
      </c>
      <c r="N6" s="153">
        <f>'Proiectii financiare marginale'!N23-SUM('Proiectii financiare marginale'!N17:N18)</f>
        <v>0</v>
      </c>
      <c r="O6" s="153">
        <f>'Proiectii financiare marginale'!O23-SUM('Proiectii financiare marginale'!O17:O18)</f>
        <v>0</v>
      </c>
      <c r="P6" s="153">
        <f>'Proiectii financiare marginale'!P23-SUM('Proiectii financiare marginale'!P17:P18)</f>
        <v>0</v>
      </c>
      <c r="Q6" s="153">
        <f>'Proiectii financiare marginale'!Q23-SUM('Proiectii financiare marginale'!Q17:Q18)</f>
        <v>0</v>
      </c>
    </row>
    <row r="7" spans="1:17" s="122" customFormat="1" x14ac:dyDescent="0.2">
      <c r="A7" s="303" t="s">
        <v>224</v>
      </c>
      <c r="B7" s="95">
        <f t="shared" si="0"/>
        <v>0</v>
      </c>
      <c r="C7" s="304"/>
      <c r="D7" s="304"/>
      <c r="E7" s="304"/>
      <c r="F7" s="304"/>
      <c r="G7" s="304"/>
      <c r="H7" s="304"/>
      <c r="I7" s="304"/>
      <c r="J7" s="304"/>
      <c r="K7" s="304"/>
      <c r="L7" s="304"/>
      <c r="M7" s="304"/>
      <c r="N7" s="304"/>
      <c r="O7" s="304"/>
      <c r="P7" s="304"/>
      <c r="Q7" s="304">
        <f>O76</f>
        <v>0</v>
      </c>
    </row>
    <row r="8" spans="1:17" s="116" customFormat="1" x14ac:dyDescent="0.2">
      <c r="A8" s="305" t="s">
        <v>225</v>
      </c>
      <c r="B8" s="306">
        <f t="shared" si="0"/>
        <v>0</v>
      </c>
      <c r="C8" s="307"/>
      <c r="D8" s="307">
        <f>D6+D7</f>
        <v>0</v>
      </c>
      <c r="E8" s="307">
        <f t="shared" ref="E8:Q8" si="1">E6+E7</f>
        <v>0</v>
      </c>
      <c r="F8" s="307">
        <f t="shared" si="1"/>
        <v>0</v>
      </c>
      <c r="G8" s="307">
        <f t="shared" si="1"/>
        <v>0</v>
      </c>
      <c r="H8" s="307">
        <f t="shared" si="1"/>
        <v>0</v>
      </c>
      <c r="I8" s="307">
        <f t="shared" si="1"/>
        <v>0</v>
      </c>
      <c r="J8" s="307">
        <f t="shared" si="1"/>
        <v>0</v>
      </c>
      <c r="K8" s="307">
        <f t="shared" si="1"/>
        <v>0</v>
      </c>
      <c r="L8" s="307">
        <f t="shared" si="1"/>
        <v>0</v>
      </c>
      <c r="M8" s="307">
        <f t="shared" si="1"/>
        <v>0</v>
      </c>
      <c r="N8" s="307">
        <f t="shared" si="1"/>
        <v>0</v>
      </c>
      <c r="O8" s="307">
        <f t="shared" si="1"/>
        <v>0</v>
      </c>
      <c r="P8" s="307">
        <f t="shared" si="1"/>
        <v>0</v>
      </c>
      <c r="Q8" s="307">
        <f t="shared" si="1"/>
        <v>0</v>
      </c>
    </row>
    <row r="9" spans="1:17" s="122" customFormat="1" x14ac:dyDescent="0.2">
      <c r="A9" s="302" t="s">
        <v>226</v>
      </c>
      <c r="B9" s="95">
        <f t="shared" si="0"/>
        <v>0</v>
      </c>
      <c r="C9" s="95"/>
      <c r="D9" s="95">
        <f>'Proiectii financiare marginale'!D45</f>
        <v>0</v>
      </c>
      <c r="E9" s="95">
        <f>'Proiectii financiare marginale'!E45</f>
        <v>0</v>
      </c>
      <c r="F9" s="95">
        <f>'Proiectii financiare marginale'!F45</f>
        <v>0</v>
      </c>
      <c r="G9" s="95">
        <f>'Proiectii financiare marginale'!G45</f>
        <v>0</v>
      </c>
      <c r="H9" s="95">
        <f>'Proiectii financiare marginale'!H45</f>
        <v>0</v>
      </c>
      <c r="I9" s="95">
        <f>'Proiectii financiare marginale'!I45</f>
        <v>0</v>
      </c>
      <c r="J9" s="95">
        <f>'Proiectii financiare marginale'!J45</f>
        <v>0</v>
      </c>
      <c r="K9" s="95">
        <f>'Proiectii financiare marginale'!K45</f>
        <v>0</v>
      </c>
      <c r="L9" s="95">
        <f>'Proiectii financiare marginale'!L45</f>
        <v>0</v>
      </c>
      <c r="M9" s="95">
        <f>'Proiectii financiare marginale'!M45</f>
        <v>0</v>
      </c>
      <c r="N9" s="95">
        <f>'Proiectii financiare marginale'!N45</f>
        <v>0</v>
      </c>
      <c r="O9" s="95">
        <f>'Proiectii financiare marginale'!O45</f>
        <v>0</v>
      </c>
      <c r="P9" s="95">
        <f>'Proiectii financiare marginale'!P45</f>
        <v>0</v>
      </c>
      <c r="Q9" s="95">
        <f>'Proiectii financiare marginale'!Q45</f>
        <v>0</v>
      </c>
    </row>
    <row r="10" spans="1:17" s="122" customFormat="1" x14ac:dyDescent="0.2">
      <c r="A10" s="303" t="s">
        <v>227</v>
      </c>
      <c r="B10" s="95">
        <f t="shared" si="0"/>
        <v>0</v>
      </c>
      <c r="C10" s="95"/>
      <c r="D10" s="95">
        <f>Investitie!F67</f>
        <v>0</v>
      </c>
      <c r="E10" s="95">
        <f>Investitie!G67</f>
        <v>0</v>
      </c>
      <c r="F10" s="95">
        <f>Investitie!H67</f>
        <v>0</v>
      </c>
      <c r="G10" s="95">
        <f>Investitie!I67</f>
        <v>0</v>
      </c>
      <c r="H10" s="95"/>
      <c r="I10" s="95"/>
      <c r="J10" s="95"/>
      <c r="K10" s="95"/>
      <c r="L10" s="95"/>
      <c r="M10" s="95"/>
      <c r="N10" s="95"/>
      <c r="O10" s="95"/>
      <c r="P10" s="95"/>
      <c r="Q10" s="95"/>
    </row>
    <row r="11" spans="1:17" s="116" customFormat="1" x14ac:dyDescent="0.2">
      <c r="A11" s="305" t="s">
        <v>228</v>
      </c>
      <c r="B11" s="306">
        <f t="shared" si="0"/>
        <v>0</v>
      </c>
      <c r="C11" s="306"/>
      <c r="D11" s="306">
        <f>SUM(D9:D10)</f>
        <v>0</v>
      </c>
      <c r="E11" s="306">
        <f t="shared" ref="E11:M11" si="2">SUM(E9:E10)</f>
        <v>0</v>
      </c>
      <c r="F11" s="306">
        <f t="shared" si="2"/>
        <v>0</v>
      </c>
      <c r="G11" s="306">
        <f t="shared" si="2"/>
        <v>0</v>
      </c>
      <c r="H11" s="306">
        <f t="shared" si="2"/>
        <v>0</v>
      </c>
      <c r="I11" s="306">
        <f t="shared" si="2"/>
        <v>0</v>
      </c>
      <c r="J11" s="306">
        <f t="shared" si="2"/>
        <v>0</v>
      </c>
      <c r="K11" s="306">
        <f t="shared" si="2"/>
        <v>0</v>
      </c>
      <c r="L11" s="306">
        <f t="shared" si="2"/>
        <v>0</v>
      </c>
      <c r="M11" s="306">
        <f t="shared" si="2"/>
        <v>0</v>
      </c>
      <c r="N11" s="306">
        <f>SUM(N9:N10)</f>
        <v>0</v>
      </c>
      <c r="O11" s="306">
        <f t="shared" ref="O11:Q11" si="3">SUM(O9:O10)</f>
        <v>0</v>
      </c>
      <c r="P11" s="306">
        <f t="shared" si="3"/>
        <v>0</v>
      </c>
      <c r="Q11" s="306">
        <f t="shared" si="3"/>
        <v>0</v>
      </c>
    </row>
    <row r="12" spans="1:17" s="116" customFormat="1" x14ac:dyDescent="0.2">
      <c r="A12" s="308" t="s">
        <v>229</v>
      </c>
      <c r="B12" s="128">
        <f t="shared" si="0"/>
        <v>0</v>
      </c>
      <c r="C12" s="128"/>
      <c r="D12" s="128">
        <f>D8-D11</f>
        <v>0</v>
      </c>
      <c r="E12" s="128">
        <f t="shared" ref="E12:Q12" si="4">E8-E11</f>
        <v>0</v>
      </c>
      <c r="F12" s="128">
        <f t="shared" si="4"/>
        <v>0</v>
      </c>
      <c r="G12" s="128">
        <f t="shared" si="4"/>
        <v>0</v>
      </c>
      <c r="H12" s="128">
        <f t="shared" si="4"/>
        <v>0</v>
      </c>
      <c r="I12" s="128">
        <f t="shared" si="4"/>
        <v>0</v>
      </c>
      <c r="J12" s="128">
        <f t="shared" si="4"/>
        <v>0</v>
      </c>
      <c r="K12" s="128">
        <f t="shared" si="4"/>
        <v>0</v>
      </c>
      <c r="L12" s="128">
        <f t="shared" si="4"/>
        <v>0</v>
      </c>
      <c r="M12" s="128">
        <f t="shared" si="4"/>
        <v>0</v>
      </c>
      <c r="N12" s="128">
        <f t="shared" si="4"/>
        <v>0</v>
      </c>
      <c r="O12" s="128">
        <f t="shared" si="4"/>
        <v>0</v>
      </c>
      <c r="P12" s="128">
        <f t="shared" si="4"/>
        <v>0</v>
      </c>
      <c r="Q12" s="128">
        <f t="shared" si="4"/>
        <v>0</v>
      </c>
    </row>
    <row r="13" spans="1:17" s="311" customFormat="1" x14ac:dyDescent="0.2">
      <c r="A13" s="309" t="s">
        <v>230</v>
      </c>
      <c r="B13" s="310">
        <f t="shared" si="0"/>
        <v>0</v>
      </c>
      <c r="C13" s="310"/>
      <c r="D13" s="310">
        <f>D12*POWER(1+$B$4,-D5)</f>
        <v>0</v>
      </c>
      <c r="E13" s="310">
        <f t="shared" ref="E13:Q13" si="5">E12*POWER(1+$B$4,-E5)</f>
        <v>0</v>
      </c>
      <c r="F13" s="310">
        <f t="shared" si="5"/>
        <v>0</v>
      </c>
      <c r="G13" s="310">
        <f t="shared" si="5"/>
        <v>0</v>
      </c>
      <c r="H13" s="310">
        <f t="shared" si="5"/>
        <v>0</v>
      </c>
      <c r="I13" s="310">
        <f t="shared" si="5"/>
        <v>0</v>
      </c>
      <c r="J13" s="310">
        <f t="shared" si="5"/>
        <v>0</v>
      </c>
      <c r="K13" s="310">
        <f t="shared" si="5"/>
        <v>0</v>
      </c>
      <c r="L13" s="310">
        <f t="shared" si="5"/>
        <v>0</v>
      </c>
      <c r="M13" s="310">
        <f t="shared" si="5"/>
        <v>0</v>
      </c>
      <c r="N13" s="310">
        <f t="shared" si="5"/>
        <v>0</v>
      </c>
      <c r="O13" s="310">
        <f t="shared" si="5"/>
        <v>0</v>
      </c>
      <c r="P13" s="310">
        <f t="shared" si="5"/>
        <v>0</v>
      </c>
      <c r="Q13" s="310">
        <f t="shared" si="5"/>
        <v>0</v>
      </c>
    </row>
    <row r="14" spans="1:17" s="116" customFormat="1" x14ac:dyDescent="0.2">
      <c r="A14" s="308" t="s">
        <v>231</v>
      </c>
      <c r="B14" s="128">
        <f>SUM(D14:Q14)</f>
        <v>0</v>
      </c>
      <c r="C14" s="128"/>
      <c r="D14" s="369">
        <f>(1/(1+$B$4)^D5)*D10</f>
        <v>0</v>
      </c>
      <c r="E14" s="369">
        <f t="shared" ref="E14:G14" si="6">(1/(1+$B$4)^E5)*E10</f>
        <v>0</v>
      </c>
      <c r="F14" s="369">
        <f t="shared" si="6"/>
        <v>0</v>
      </c>
      <c r="G14" s="369">
        <f t="shared" si="6"/>
        <v>0</v>
      </c>
      <c r="H14" s="146"/>
      <c r="I14" s="146"/>
      <c r="J14" s="146"/>
      <c r="K14" s="146"/>
      <c r="L14" s="146"/>
      <c r="M14" s="146"/>
      <c r="N14" s="146"/>
      <c r="O14" s="146"/>
      <c r="P14" s="146"/>
      <c r="Q14" s="146"/>
    </row>
    <row r="15" spans="1:17" s="263" customFormat="1" ht="31.5" hidden="1" x14ac:dyDescent="0.25">
      <c r="A15" s="312" t="s">
        <v>232</v>
      </c>
      <c r="B15" s="313">
        <f>SUM(D13:Q13)</f>
        <v>0</v>
      </c>
      <c r="C15" s="314"/>
      <c r="D15" s="314" t="str">
        <f>IF(B15&lt;0,"&lt;0","&gt;0")</f>
        <v>&gt;0</v>
      </c>
      <c r="E15" s="315"/>
    </row>
    <row r="16" spans="1:17" s="263" customFormat="1" ht="31.5" hidden="1" x14ac:dyDescent="0.25">
      <c r="A16" s="316" t="s">
        <v>233</v>
      </c>
      <c r="B16" s="317" t="str">
        <f>IFERROR(IRR(D12:Q12),"")</f>
        <v/>
      </c>
      <c r="C16" s="314"/>
      <c r="D16" s="318" t="str">
        <f>IF(B16="","&lt;4%",IF(B16&lt;4%,"&lt;4%","&gt;4%"))</f>
        <v>&lt;4%</v>
      </c>
      <c r="E16" s="319"/>
    </row>
    <row r="17" spans="1:13" s="122" customFormat="1" ht="31.5" hidden="1" x14ac:dyDescent="0.25">
      <c r="A17" s="316" t="s">
        <v>234</v>
      </c>
      <c r="B17" s="317" t="str">
        <f>IF(B15&gt;0,B15/B14,"")</f>
        <v/>
      </c>
      <c r="C17" s="320" t="e">
        <f>B6/B11</f>
        <v>#DIV/0!</v>
      </c>
      <c r="D17" s="321"/>
      <c r="E17" s="322"/>
    </row>
    <row r="18" spans="1:13" hidden="1" x14ac:dyDescent="0.25"/>
    <row r="19" spans="1:13" ht="31.5" hidden="1" x14ac:dyDescent="0.25">
      <c r="A19" s="323" t="s">
        <v>235</v>
      </c>
      <c r="B19" s="315"/>
      <c r="C19" s="315"/>
      <c r="D19" s="315"/>
      <c r="E19" s="315"/>
      <c r="F19" s="315"/>
      <c r="G19" s="263"/>
      <c r="H19" s="263"/>
      <c r="I19" s="263"/>
      <c r="J19" s="147"/>
      <c r="K19" s="147"/>
    </row>
    <row r="20" spans="1:13" ht="15.75" hidden="1" x14ac:dyDescent="0.25">
      <c r="A20" s="324" t="s">
        <v>236</v>
      </c>
      <c r="B20" s="147" t="s">
        <v>237</v>
      </c>
      <c r="C20" s="147"/>
      <c r="D20" s="147"/>
      <c r="E20" s="147"/>
      <c r="F20" s="147"/>
      <c r="G20" s="263"/>
      <c r="H20" s="263"/>
      <c r="I20" s="263"/>
      <c r="J20" s="147"/>
      <c r="K20" s="147"/>
    </row>
    <row r="21" spans="1:13" ht="15.75" hidden="1" x14ac:dyDescent="0.25">
      <c r="A21" s="324" t="s">
        <v>238</v>
      </c>
      <c r="B21" s="147" t="s">
        <v>239</v>
      </c>
      <c r="C21" s="147"/>
      <c r="E21" s="147"/>
      <c r="F21" s="147"/>
      <c r="G21" s="122"/>
      <c r="H21" s="122"/>
      <c r="I21" s="122"/>
      <c r="J21" s="147"/>
      <c r="K21" s="147"/>
    </row>
    <row r="22" spans="1:13" ht="15.75" x14ac:dyDescent="0.25">
      <c r="A22" s="325"/>
      <c r="B22" s="147"/>
      <c r="C22"/>
      <c r="D22" s="147"/>
      <c r="E22" s="147"/>
      <c r="F22" s="147"/>
    </row>
    <row r="23" spans="1:13" ht="39" customHeight="1" x14ac:dyDescent="0.25">
      <c r="A23" s="475" t="s">
        <v>240</v>
      </c>
      <c r="B23" s="475"/>
      <c r="C23" s="475"/>
      <c r="D23" s="475"/>
    </row>
    <row r="24" spans="1:13" ht="23.25" customHeight="1" x14ac:dyDescent="0.25">
      <c r="A24" s="475" t="s">
        <v>241</v>
      </c>
      <c r="B24" s="475"/>
      <c r="C24" s="475"/>
      <c r="D24" s="475"/>
    </row>
    <row r="26" spans="1:13" ht="11.25" customHeight="1" x14ac:dyDescent="0.25"/>
    <row r="27" spans="1:13" s="327" customFormat="1" ht="7.5" customHeight="1" x14ac:dyDescent="0.2">
      <c r="A27" s="476" t="s">
        <v>242</v>
      </c>
      <c r="B27" s="477"/>
      <c r="C27" s="477"/>
      <c r="D27" s="477"/>
      <c r="E27" s="477"/>
      <c r="F27" s="477"/>
      <c r="G27" s="477"/>
      <c r="H27" s="477"/>
      <c r="I27" s="477"/>
      <c r="J27" s="477"/>
      <c r="K27" s="478"/>
      <c r="L27" s="326"/>
      <c r="M27" s="326"/>
    </row>
    <row r="28" spans="1:13" s="327" customFormat="1" ht="1.5" customHeight="1" x14ac:dyDescent="0.2">
      <c r="A28" s="479"/>
      <c r="B28" s="480"/>
      <c r="C28" s="480"/>
      <c r="D28" s="480"/>
      <c r="E28" s="480"/>
      <c r="F28" s="480"/>
      <c r="G28" s="480"/>
      <c r="H28" s="480"/>
      <c r="I28" s="480"/>
      <c r="J28" s="480"/>
      <c r="K28" s="481"/>
      <c r="L28" s="326"/>
      <c r="M28" s="326"/>
    </row>
    <row r="29" spans="1:13" s="327" customFormat="1" ht="12" x14ac:dyDescent="0.2">
      <c r="A29" s="479"/>
      <c r="B29" s="480"/>
      <c r="C29" s="480"/>
      <c r="D29" s="480"/>
      <c r="E29" s="480"/>
      <c r="F29" s="480"/>
      <c r="G29" s="480"/>
      <c r="H29" s="480"/>
      <c r="I29" s="480"/>
      <c r="J29" s="480"/>
      <c r="K29" s="481"/>
      <c r="L29" s="326"/>
      <c r="M29" s="326"/>
    </row>
    <row r="30" spans="1:13" s="327" customFormat="1" ht="12" x14ac:dyDescent="0.2">
      <c r="A30" s="479"/>
      <c r="B30" s="480"/>
      <c r="C30" s="480"/>
      <c r="D30" s="480"/>
      <c r="E30" s="480"/>
      <c r="F30" s="480"/>
      <c r="G30" s="480"/>
      <c r="H30" s="480"/>
      <c r="I30" s="480"/>
      <c r="J30" s="480"/>
      <c r="K30" s="481"/>
      <c r="L30" s="326"/>
      <c r="M30" s="326"/>
    </row>
    <row r="31" spans="1:13" s="327" customFormat="1" ht="10.5" customHeight="1" x14ac:dyDescent="0.2">
      <c r="A31" s="479"/>
      <c r="B31" s="480"/>
      <c r="C31" s="480"/>
      <c r="D31" s="480"/>
      <c r="E31" s="480"/>
      <c r="F31" s="480"/>
      <c r="G31" s="480"/>
      <c r="H31" s="480"/>
      <c r="I31" s="480"/>
      <c r="J31" s="480"/>
      <c r="K31" s="481"/>
      <c r="L31" s="326"/>
      <c r="M31" s="326"/>
    </row>
    <row r="32" spans="1:13" s="327" customFormat="1" ht="12" hidden="1" x14ac:dyDescent="0.2">
      <c r="A32" s="479"/>
      <c r="B32" s="480"/>
      <c r="C32" s="480"/>
      <c r="D32" s="480"/>
      <c r="E32" s="480"/>
      <c r="F32" s="480"/>
      <c r="G32" s="480"/>
      <c r="H32" s="480"/>
      <c r="I32" s="480"/>
      <c r="J32" s="480"/>
      <c r="K32" s="481"/>
      <c r="L32" s="326"/>
      <c r="M32" s="326"/>
    </row>
    <row r="33" spans="1:13" s="327" customFormat="1" ht="9" customHeight="1" x14ac:dyDescent="0.2">
      <c r="A33" s="482"/>
      <c r="B33" s="483"/>
      <c r="C33" s="483"/>
      <c r="D33" s="483"/>
      <c r="E33" s="483"/>
      <c r="F33" s="483"/>
      <c r="G33" s="483"/>
      <c r="H33" s="483"/>
      <c r="I33" s="483"/>
      <c r="J33" s="483"/>
      <c r="K33" s="484"/>
      <c r="L33" s="326"/>
      <c r="M33" s="326"/>
    </row>
    <row r="34" spans="1:13" s="327" customFormat="1" ht="12" x14ac:dyDescent="0.2">
      <c r="A34" s="329"/>
      <c r="B34" s="329"/>
      <c r="C34" s="329"/>
      <c r="D34" s="329"/>
      <c r="E34" s="329"/>
      <c r="F34" s="329"/>
      <c r="G34" s="329"/>
      <c r="H34" s="329"/>
      <c r="I34" s="329"/>
      <c r="J34" s="329"/>
      <c r="K34" s="329"/>
      <c r="L34" s="326"/>
      <c r="M34" s="326"/>
    </row>
    <row r="35" spans="1:13" s="327" customFormat="1" ht="12" x14ac:dyDescent="0.2">
      <c r="A35" s="330"/>
      <c r="B35" s="329"/>
      <c r="C35" s="329"/>
      <c r="D35" s="329"/>
      <c r="E35" s="329"/>
      <c r="F35" s="329"/>
      <c r="G35" s="329"/>
      <c r="H35" s="329"/>
      <c r="I35" s="329"/>
      <c r="J35" s="329"/>
      <c r="K35" s="329"/>
      <c r="L35" s="326"/>
      <c r="M35" s="326"/>
    </row>
    <row r="36" spans="1:13" s="327" customFormat="1" ht="12" x14ac:dyDescent="0.2">
      <c r="A36" s="329"/>
      <c r="B36" s="329"/>
      <c r="C36" s="329"/>
      <c r="D36" s="329"/>
      <c r="E36" s="329"/>
      <c r="F36" s="329"/>
      <c r="G36" s="329"/>
      <c r="H36" s="329"/>
      <c r="I36" s="329"/>
      <c r="J36" s="329"/>
      <c r="K36" s="329"/>
      <c r="L36" s="326"/>
      <c r="M36" s="326"/>
    </row>
    <row r="37" spans="1:13" s="327" customFormat="1" ht="24" x14ac:dyDescent="0.2">
      <c r="A37" s="331" t="s">
        <v>243</v>
      </c>
      <c r="B37" s="331" t="s">
        <v>244</v>
      </c>
      <c r="C37" s="331" t="s">
        <v>245</v>
      </c>
      <c r="D37" s="331" t="s">
        <v>246</v>
      </c>
      <c r="E37" s="331" t="s">
        <v>247</v>
      </c>
      <c r="F37" s="329"/>
      <c r="G37" s="329"/>
      <c r="H37" s="329"/>
      <c r="I37" s="329"/>
      <c r="J37" s="329"/>
      <c r="K37" s="329"/>
      <c r="L37" s="326"/>
      <c r="M37" s="326"/>
    </row>
    <row r="38" spans="1:13" s="327" customFormat="1" ht="12" x14ac:dyDescent="0.2">
      <c r="A38" s="332" t="s">
        <v>248</v>
      </c>
      <c r="B38" s="333">
        <v>0</v>
      </c>
      <c r="C38" s="334" t="e">
        <f>B38/$B$69</f>
        <v>#DIV/0!</v>
      </c>
      <c r="D38" s="332">
        <v>0</v>
      </c>
      <c r="E38" s="335" t="e">
        <f>ROUND(C38*D38,0)</f>
        <v>#DIV/0!</v>
      </c>
      <c r="F38" s="329"/>
      <c r="G38" s="329"/>
      <c r="H38" s="329"/>
      <c r="I38" s="329"/>
      <c r="J38" s="329"/>
      <c r="K38" s="329"/>
      <c r="L38" s="326"/>
      <c r="M38" s="326"/>
    </row>
    <row r="39" spans="1:13" s="327" customFormat="1" ht="12" x14ac:dyDescent="0.2">
      <c r="A39" s="332" t="s">
        <v>249</v>
      </c>
      <c r="B39" s="333">
        <v>0</v>
      </c>
      <c r="C39" s="334" t="e">
        <f>B39/$B$69</f>
        <v>#DIV/0!</v>
      </c>
      <c r="D39" s="332">
        <v>0</v>
      </c>
      <c r="E39" s="335" t="e">
        <f>ROUND(C39*D39,0)</f>
        <v>#DIV/0!</v>
      </c>
      <c r="F39" s="329"/>
      <c r="G39" s="329"/>
      <c r="H39" s="329"/>
      <c r="I39" s="329"/>
      <c r="J39" s="329"/>
      <c r="K39" s="329"/>
      <c r="L39" s="326"/>
      <c r="M39" s="326"/>
    </row>
    <row r="40" spans="1:13" s="327" customFormat="1" ht="12" x14ac:dyDescent="0.2">
      <c r="A40" s="332" t="s">
        <v>250</v>
      </c>
      <c r="B40" s="333">
        <v>0</v>
      </c>
      <c r="C40" s="334" t="e">
        <f t="shared" ref="C40:C68" si="7">B40/$B$69</f>
        <v>#DIV/0!</v>
      </c>
      <c r="D40" s="332">
        <v>0</v>
      </c>
      <c r="E40" s="335" t="e">
        <f t="shared" ref="E40:E68" si="8">ROUND(C40*D40,0)</f>
        <v>#DIV/0!</v>
      </c>
      <c r="F40" s="329"/>
      <c r="G40" s="329"/>
      <c r="H40" s="329"/>
      <c r="I40" s="329"/>
      <c r="J40" s="329"/>
      <c r="K40" s="329"/>
      <c r="L40" s="326"/>
      <c r="M40" s="326"/>
    </row>
    <row r="41" spans="1:13" s="327" customFormat="1" ht="12" x14ac:dyDescent="0.2">
      <c r="A41" s="332" t="s">
        <v>251</v>
      </c>
      <c r="B41" s="333">
        <v>0</v>
      </c>
      <c r="C41" s="334" t="e">
        <f t="shared" si="7"/>
        <v>#DIV/0!</v>
      </c>
      <c r="D41" s="332">
        <v>0</v>
      </c>
      <c r="E41" s="335" t="e">
        <f t="shared" si="8"/>
        <v>#DIV/0!</v>
      </c>
      <c r="F41" s="329"/>
      <c r="G41" s="329"/>
      <c r="H41" s="329"/>
      <c r="I41" s="329"/>
      <c r="J41" s="329"/>
      <c r="K41" s="329"/>
      <c r="L41" s="326"/>
      <c r="M41" s="326"/>
    </row>
    <row r="42" spans="1:13" s="327" customFormat="1" ht="12" x14ac:dyDescent="0.2">
      <c r="A42" s="332" t="s">
        <v>252</v>
      </c>
      <c r="B42" s="333">
        <v>0</v>
      </c>
      <c r="C42" s="334" t="e">
        <f t="shared" si="7"/>
        <v>#DIV/0!</v>
      </c>
      <c r="D42" s="332">
        <v>0</v>
      </c>
      <c r="E42" s="335" t="e">
        <f t="shared" si="8"/>
        <v>#DIV/0!</v>
      </c>
      <c r="F42" s="329"/>
      <c r="G42" s="329"/>
      <c r="H42" s="329"/>
      <c r="I42" s="329"/>
      <c r="J42" s="329"/>
      <c r="K42" s="329"/>
      <c r="L42" s="326"/>
      <c r="M42" s="326"/>
    </row>
    <row r="43" spans="1:13" s="327" customFormat="1" ht="12" x14ac:dyDescent="0.2">
      <c r="A43" s="332" t="s">
        <v>253</v>
      </c>
      <c r="B43" s="333">
        <v>0</v>
      </c>
      <c r="C43" s="334" t="e">
        <f t="shared" si="7"/>
        <v>#DIV/0!</v>
      </c>
      <c r="D43" s="332">
        <v>0</v>
      </c>
      <c r="E43" s="335" t="e">
        <f t="shared" si="8"/>
        <v>#DIV/0!</v>
      </c>
      <c r="F43" s="329"/>
      <c r="G43" s="329"/>
      <c r="H43" s="329"/>
      <c r="I43" s="329"/>
      <c r="J43" s="329"/>
      <c r="K43" s="329"/>
      <c r="L43" s="326"/>
      <c r="M43" s="326"/>
    </row>
    <row r="44" spans="1:13" s="327" customFormat="1" ht="12" x14ac:dyDescent="0.2">
      <c r="A44" s="332" t="s">
        <v>254</v>
      </c>
      <c r="B44" s="333">
        <v>0</v>
      </c>
      <c r="C44" s="334" t="e">
        <f t="shared" si="7"/>
        <v>#DIV/0!</v>
      </c>
      <c r="D44" s="332">
        <v>0</v>
      </c>
      <c r="E44" s="335" t="e">
        <f t="shared" si="8"/>
        <v>#DIV/0!</v>
      </c>
      <c r="F44" s="329"/>
      <c r="G44" s="329"/>
      <c r="H44" s="329"/>
      <c r="I44" s="329"/>
      <c r="J44" s="329"/>
      <c r="K44" s="329"/>
      <c r="L44" s="326"/>
      <c r="M44" s="326"/>
    </row>
    <row r="45" spans="1:13" s="327" customFormat="1" ht="12" x14ac:dyDescent="0.2">
      <c r="A45" s="332" t="s">
        <v>255</v>
      </c>
      <c r="B45" s="333">
        <v>0</v>
      </c>
      <c r="C45" s="334" t="e">
        <f t="shared" si="7"/>
        <v>#DIV/0!</v>
      </c>
      <c r="D45" s="332">
        <v>0</v>
      </c>
      <c r="E45" s="335" t="e">
        <f t="shared" si="8"/>
        <v>#DIV/0!</v>
      </c>
      <c r="F45" s="329"/>
      <c r="G45" s="329"/>
      <c r="H45" s="329"/>
      <c r="I45" s="329"/>
      <c r="J45" s="329"/>
      <c r="K45" s="329"/>
      <c r="L45" s="326"/>
      <c r="M45" s="326"/>
    </row>
    <row r="46" spans="1:13" s="327" customFormat="1" ht="12" x14ac:dyDescent="0.2">
      <c r="A46" s="332" t="s">
        <v>256</v>
      </c>
      <c r="B46" s="333">
        <v>0</v>
      </c>
      <c r="C46" s="334" t="e">
        <f t="shared" si="7"/>
        <v>#DIV/0!</v>
      </c>
      <c r="D46" s="332">
        <v>0</v>
      </c>
      <c r="E46" s="335" t="e">
        <f t="shared" si="8"/>
        <v>#DIV/0!</v>
      </c>
      <c r="F46" s="329"/>
      <c r="G46" s="329"/>
      <c r="H46" s="329"/>
      <c r="I46" s="329"/>
      <c r="J46" s="329"/>
      <c r="K46" s="329"/>
      <c r="L46" s="326"/>
      <c r="M46" s="326"/>
    </row>
    <row r="47" spans="1:13" s="327" customFormat="1" ht="12" x14ac:dyDescent="0.2">
      <c r="A47" s="332" t="s">
        <v>257</v>
      </c>
      <c r="B47" s="333">
        <v>0</v>
      </c>
      <c r="C47" s="334" t="e">
        <f t="shared" si="7"/>
        <v>#DIV/0!</v>
      </c>
      <c r="D47" s="332">
        <v>0</v>
      </c>
      <c r="E47" s="335" t="e">
        <f t="shared" si="8"/>
        <v>#DIV/0!</v>
      </c>
      <c r="F47" s="329"/>
      <c r="G47" s="329"/>
      <c r="H47" s="329"/>
      <c r="I47" s="329"/>
      <c r="J47" s="329"/>
      <c r="K47" s="329"/>
      <c r="L47" s="326"/>
      <c r="M47" s="326"/>
    </row>
    <row r="48" spans="1:13" s="327" customFormat="1" ht="12" x14ac:dyDescent="0.2">
      <c r="A48" s="332" t="s">
        <v>258</v>
      </c>
      <c r="B48" s="333">
        <v>0</v>
      </c>
      <c r="C48" s="334" t="e">
        <f t="shared" si="7"/>
        <v>#DIV/0!</v>
      </c>
      <c r="D48" s="332">
        <v>0</v>
      </c>
      <c r="E48" s="335" t="e">
        <f t="shared" si="8"/>
        <v>#DIV/0!</v>
      </c>
      <c r="F48" s="329"/>
      <c r="G48" s="329"/>
      <c r="H48" s="329"/>
      <c r="I48" s="329"/>
      <c r="J48" s="329"/>
      <c r="K48" s="329"/>
      <c r="L48" s="326"/>
      <c r="M48" s="326"/>
    </row>
    <row r="49" spans="1:13" s="327" customFormat="1" ht="12" x14ac:dyDescent="0.2">
      <c r="A49" s="332" t="s">
        <v>259</v>
      </c>
      <c r="B49" s="333">
        <v>0</v>
      </c>
      <c r="C49" s="334" t="e">
        <f t="shared" si="7"/>
        <v>#DIV/0!</v>
      </c>
      <c r="D49" s="332">
        <v>0</v>
      </c>
      <c r="E49" s="335" t="e">
        <f t="shared" si="8"/>
        <v>#DIV/0!</v>
      </c>
      <c r="F49" s="329"/>
      <c r="G49" s="329"/>
      <c r="H49" s="329"/>
      <c r="I49" s="329"/>
      <c r="J49" s="329"/>
      <c r="K49" s="329"/>
      <c r="L49" s="326"/>
      <c r="M49" s="326"/>
    </row>
    <row r="50" spans="1:13" s="327" customFormat="1" ht="12" x14ac:dyDescent="0.2">
      <c r="A50" s="332" t="s">
        <v>260</v>
      </c>
      <c r="B50" s="333">
        <v>0</v>
      </c>
      <c r="C50" s="334" t="e">
        <f t="shared" si="7"/>
        <v>#DIV/0!</v>
      </c>
      <c r="D50" s="332">
        <v>0</v>
      </c>
      <c r="E50" s="335" t="e">
        <f t="shared" si="8"/>
        <v>#DIV/0!</v>
      </c>
      <c r="F50" s="329"/>
      <c r="G50" s="329"/>
      <c r="H50" s="329"/>
      <c r="I50" s="329"/>
      <c r="J50" s="329"/>
      <c r="K50" s="329"/>
      <c r="L50" s="326"/>
      <c r="M50" s="326"/>
    </row>
    <row r="51" spans="1:13" s="327" customFormat="1" ht="12" x14ac:dyDescent="0.2">
      <c r="A51" s="332" t="s">
        <v>261</v>
      </c>
      <c r="B51" s="333">
        <v>0</v>
      </c>
      <c r="C51" s="334" t="e">
        <f t="shared" si="7"/>
        <v>#DIV/0!</v>
      </c>
      <c r="D51" s="332">
        <v>0</v>
      </c>
      <c r="E51" s="335" t="e">
        <f t="shared" si="8"/>
        <v>#DIV/0!</v>
      </c>
      <c r="F51" s="329"/>
      <c r="G51" s="329"/>
      <c r="H51" s="329"/>
      <c r="I51" s="329"/>
      <c r="J51" s="329"/>
      <c r="K51" s="329"/>
      <c r="L51" s="326"/>
      <c r="M51" s="326"/>
    </row>
    <row r="52" spans="1:13" s="327" customFormat="1" ht="12" x14ac:dyDescent="0.2">
      <c r="A52" s="332" t="s">
        <v>262</v>
      </c>
      <c r="B52" s="333">
        <v>0</v>
      </c>
      <c r="C52" s="334" t="e">
        <f t="shared" si="7"/>
        <v>#DIV/0!</v>
      </c>
      <c r="D52" s="332">
        <v>0</v>
      </c>
      <c r="E52" s="335" t="e">
        <f t="shared" si="8"/>
        <v>#DIV/0!</v>
      </c>
      <c r="F52" s="329"/>
      <c r="G52" s="329"/>
      <c r="H52" s="329"/>
      <c r="I52" s="329"/>
      <c r="J52" s="329"/>
      <c r="K52" s="329"/>
      <c r="L52" s="326"/>
      <c r="M52" s="326"/>
    </row>
    <row r="53" spans="1:13" s="327" customFormat="1" ht="12" x14ac:dyDescent="0.2">
      <c r="A53" s="332" t="s">
        <v>263</v>
      </c>
      <c r="B53" s="333">
        <v>0</v>
      </c>
      <c r="C53" s="334" t="e">
        <f t="shared" si="7"/>
        <v>#DIV/0!</v>
      </c>
      <c r="D53" s="332">
        <v>0</v>
      </c>
      <c r="E53" s="335" t="e">
        <f t="shared" si="8"/>
        <v>#DIV/0!</v>
      </c>
      <c r="F53" s="329"/>
      <c r="G53" s="329"/>
      <c r="H53" s="329"/>
      <c r="I53" s="329"/>
      <c r="J53" s="329"/>
      <c r="K53" s="329"/>
      <c r="L53" s="326"/>
      <c r="M53" s="326"/>
    </row>
    <row r="54" spans="1:13" s="327" customFormat="1" ht="12" x14ac:dyDescent="0.2">
      <c r="A54" s="332" t="s">
        <v>264</v>
      </c>
      <c r="B54" s="333">
        <v>0</v>
      </c>
      <c r="C54" s="334" t="e">
        <f t="shared" si="7"/>
        <v>#DIV/0!</v>
      </c>
      <c r="D54" s="332">
        <v>0</v>
      </c>
      <c r="E54" s="335" t="e">
        <f t="shared" si="8"/>
        <v>#DIV/0!</v>
      </c>
      <c r="F54" s="329"/>
      <c r="G54" s="329"/>
      <c r="H54" s="329"/>
      <c r="I54" s="329"/>
      <c r="J54" s="329"/>
      <c r="K54" s="329"/>
      <c r="L54" s="326"/>
      <c r="M54" s="326"/>
    </row>
    <row r="55" spans="1:13" s="327" customFormat="1" ht="12" x14ac:dyDescent="0.2">
      <c r="A55" s="332" t="s">
        <v>265</v>
      </c>
      <c r="B55" s="333">
        <v>0</v>
      </c>
      <c r="C55" s="334" t="e">
        <f t="shared" si="7"/>
        <v>#DIV/0!</v>
      </c>
      <c r="D55" s="332">
        <v>0</v>
      </c>
      <c r="E55" s="335" t="e">
        <f t="shared" si="8"/>
        <v>#DIV/0!</v>
      </c>
      <c r="F55" s="329"/>
      <c r="G55" s="329"/>
      <c r="H55" s="329"/>
      <c r="I55" s="329"/>
      <c r="J55" s="329"/>
      <c r="K55" s="329"/>
      <c r="L55" s="326"/>
      <c r="M55" s="326"/>
    </row>
    <row r="56" spans="1:13" s="327" customFormat="1" ht="12" x14ac:dyDescent="0.2">
      <c r="A56" s="332" t="s">
        <v>266</v>
      </c>
      <c r="B56" s="333">
        <v>0</v>
      </c>
      <c r="C56" s="334" t="e">
        <f t="shared" si="7"/>
        <v>#DIV/0!</v>
      </c>
      <c r="D56" s="332">
        <v>0</v>
      </c>
      <c r="E56" s="335" t="e">
        <f t="shared" si="8"/>
        <v>#DIV/0!</v>
      </c>
      <c r="F56" s="329"/>
      <c r="G56" s="329"/>
      <c r="H56" s="329"/>
      <c r="I56" s="329"/>
      <c r="J56" s="329"/>
      <c r="K56" s="329"/>
      <c r="L56" s="326"/>
      <c r="M56" s="326"/>
    </row>
    <row r="57" spans="1:13" s="327" customFormat="1" ht="12" x14ac:dyDescent="0.2">
      <c r="A57" s="332" t="s">
        <v>267</v>
      </c>
      <c r="B57" s="333">
        <v>0</v>
      </c>
      <c r="C57" s="334" t="e">
        <f t="shared" si="7"/>
        <v>#DIV/0!</v>
      </c>
      <c r="D57" s="332">
        <v>0</v>
      </c>
      <c r="E57" s="335" t="e">
        <f t="shared" si="8"/>
        <v>#DIV/0!</v>
      </c>
      <c r="F57" s="329"/>
      <c r="G57" s="329"/>
      <c r="H57" s="329"/>
      <c r="I57" s="329"/>
      <c r="J57" s="329"/>
      <c r="K57" s="329"/>
      <c r="L57" s="326"/>
      <c r="M57" s="326"/>
    </row>
    <row r="58" spans="1:13" s="327" customFormat="1" ht="12" x14ac:dyDescent="0.2">
      <c r="A58" s="332" t="s">
        <v>268</v>
      </c>
      <c r="B58" s="333">
        <v>0</v>
      </c>
      <c r="C58" s="334" t="e">
        <f t="shared" si="7"/>
        <v>#DIV/0!</v>
      </c>
      <c r="D58" s="332">
        <v>0</v>
      </c>
      <c r="E58" s="335" t="e">
        <f t="shared" si="8"/>
        <v>#DIV/0!</v>
      </c>
      <c r="F58" s="329"/>
      <c r="G58" s="329"/>
      <c r="H58" s="329"/>
      <c r="I58" s="329"/>
      <c r="J58" s="329"/>
      <c r="K58" s="329"/>
      <c r="L58" s="326"/>
      <c r="M58" s="326"/>
    </row>
    <row r="59" spans="1:13" s="327" customFormat="1" ht="12" x14ac:dyDescent="0.2">
      <c r="A59" s="332" t="s">
        <v>269</v>
      </c>
      <c r="B59" s="333">
        <v>0</v>
      </c>
      <c r="C59" s="334" t="e">
        <f t="shared" si="7"/>
        <v>#DIV/0!</v>
      </c>
      <c r="D59" s="332">
        <v>0</v>
      </c>
      <c r="E59" s="335" t="e">
        <f t="shared" si="8"/>
        <v>#DIV/0!</v>
      </c>
      <c r="F59" s="329"/>
      <c r="G59" s="329"/>
      <c r="H59" s="329"/>
      <c r="I59" s="329"/>
      <c r="J59" s="329"/>
      <c r="K59" s="329"/>
      <c r="L59" s="326"/>
      <c r="M59" s="326"/>
    </row>
    <row r="60" spans="1:13" s="327" customFormat="1" ht="12" x14ac:dyDescent="0.2">
      <c r="A60" s="332" t="s">
        <v>270</v>
      </c>
      <c r="B60" s="333">
        <v>0</v>
      </c>
      <c r="C60" s="334" t="e">
        <f t="shared" si="7"/>
        <v>#DIV/0!</v>
      </c>
      <c r="D60" s="332">
        <v>0</v>
      </c>
      <c r="E60" s="335" t="e">
        <f t="shared" si="8"/>
        <v>#DIV/0!</v>
      </c>
      <c r="F60" s="329"/>
      <c r="G60" s="329"/>
      <c r="H60" s="329"/>
      <c r="I60" s="329"/>
      <c r="J60" s="329"/>
      <c r="K60" s="329"/>
      <c r="L60" s="326"/>
      <c r="M60" s="326"/>
    </row>
    <row r="61" spans="1:13" s="327" customFormat="1" ht="12" x14ac:dyDescent="0.2">
      <c r="A61" s="332" t="s">
        <v>271</v>
      </c>
      <c r="B61" s="333">
        <v>0</v>
      </c>
      <c r="C61" s="334" t="e">
        <f t="shared" si="7"/>
        <v>#DIV/0!</v>
      </c>
      <c r="D61" s="332">
        <v>0</v>
      </c>
      <c r="E61" s="335" t="e">
        <f t="shared" si="8"/>
        <v>#DIV/0!</v>
      </c>
      <c r="F61" s="329"/>
      <c r="G61" s="329"/>
      <c r="H61" s="329"/>
      <c r="I61" s="329"/>
      <c r="J61" s="329"/>
      <c r="K61" s="329"/>
      <c r="L61" s="326"/>
      <c r="M61" s="326"/>
    </row>
    <row r="62" spans="1:13" s="327" customFormat="1" ht="12" x14ac:dyDescent="0.2">
      <c r="A62" s="332" t="s">
        <v>272</v>
      </c>
      <c r="B62" s="333">
        <v>0</v>
      </c>
      <c r="C62" s="334" t="e">
        <f t="shared" si="7"/>
        <v>#DIV/0!</v>
      </c>
      <c r="D62" s="332">
        <v>0</v>
      </c>
      <c r="E62" s="335" t="e">
        <f t="shared" si="8"/>
        <v>#DIV/0!</v>
      </c>
      <c r="F62" s="329"/>
      <c r="G62" s="329"/>
      <c r="H62" s="329"/>
      <c r="I62" s="329"/>
      <c r="J62" s="329"/>
      <c r="K62" s="329"/>
      <c r="L62" s="326"/>
      <c r="M62" s="326"/>
    </row>
    <row r="63" spans="1:13" s="327" customFormat="1" ht="12" x14ac:dyDescent="0.2">
      <c r="A63" s="332" t="s">
        <v>273</v>
      </c>
      <c r="B63" s="333">
        <v>0</v>
      </c>
      <c r="C63" s="334" t="e">
        <f t="shared" si="7"/>
        <v>#DIV/0!</v>
      </c>
      <c r="D63" s="332">
        <v>0</v>
      </c>
      <c r="E63" s="335" t="e">
        <f t="shared" si="8"/>
        <v>#DIV/0!</v>
      </c>
      <c r="F63" s="329"/>
      <c r="G63" s="329"/>
      <c r="H63" s="329"/>
      <c r="I63" s="329"/>
      <c r="J63" s="329"/>
      <c r="K63" s="329"/>
      <c r="L63" s="326"/>
      <c r="M63" s="326"/>
    </row>
    <row r="64" spans="1:13" s="327" customFormat="1" ht="12" x14ac:dyDescent="0.2">
      <c r="A64" s="332" t="s">
        <v>274</v>
      </c>
      <c r="B64" s="333">
        <v>0</v>
      </c>
      <c r="C64" s="334" t="e">
        <f t="shared" si="7"/>
        <v>#DIV/0!</v>
      </c>
      <c r="D64" s="332">
        <v>0</v>
      </c>
      <c r="E64" s="335" t="e">
        <f t="shared" si="8"/>
        <v>#DIV/0!</v>
      </c>
      <c r="F64" s="329"/>
      <c r="G64" s="329"/>
      <c r="H64" s="329"/>
      <c r="I64" s="329"/>
      <c r="J64" s="329"/>
      <c r="K64" s="329"/>
      <c r="L64" s="326"/>
      <c r="M64" s="326"/>
    </row>
    <row r="65" spans="1:41" s="327" customFormat="1" ht="12" x14ac:dyDescent="0.2">
      <c r="A65" s="332" t="s">
        <v>275</v>
      </c>
      <c r="B65" s="333">
        <v>0</v>
      </c>
      <c r="C65" s="334" t="e">
        <f t="shared" si="7"/>
        <v>#DIV/0!</v>
      </c>
      <c r="D65" s="332">
        <v>0</v>
      </c>
      <c r="E65" s="335" t="e">
        <f t="shared" si="8"/>
        <v>#DIV/0!</v>
      </c>
      <c r="F65" s="329"/>
      <c r="G65" s="329"/>
      <c r="H65" s="329"/>
      <c r="I65" s="329"/>
      <c r="J65" s="329"/>
      <c r="K65" s="329"/>
      <c r="L65" s="326"/>
      <c r="M65" s="326"/>
    </row>
    <row r="66" spans="1:41" s="327" customFormat="1" ht="12" x14ac:dyDescent="0.2">
      <c r="A66" s="332" t="s">
        <v>276</v>
      </c>
      <c r="B66" s="333">
        <v>0</v>
      </c>
      <c r="C66" s="334" t="e">
        <f t="shared" si="7"/>
        <v>#DIV/0!</v>
      </c>
      <c r="D66" s="332">
        <v>0</v>
      </c>
      <c r="E66" s="335" t="e">
        <f t="shared" si="8"/>
        <v>#DIV/0!</v>
      </c>
      <c r="F66" s="329"/>
      <c r="G66" s="329"/>
      <c r="H66" s="329"/>
      <c r="I66" s="329"/>
      <c r="J66" s="329"/>
      <c r="K66" s="329"/>
      <c r="L66" s="326"/>
      <c r="M66" s="326"/>
    </row>
    <row r="67" spans="1:41" s="327" customFormat="1" ht="12" x14ac:dyDescent="0.2">
      <c r="A67" s="332" t="s">
        <v>277</v>
      </c>
      <c r="B67" s="333">
        <v>0</v>
      </c>
      <c r="C67" s="334" t="e">
        <f t="shared" si="7"/>
        <v>#DIV/0!</v>
      </c>
      <c r="D67" s="332">
        <v>0</v>
      </c>
      <c r="E67" s="335" t="e">
        <f t="shared" si="8"/>
        <v>#DIV/0!</v>
      </c>
      <c r="F67" s="329"/>
      <c r="G67" s="329"/>
      <c r="H67" s="329"/>
      <c r="I67" s="329"/>
      <c r="J67" s="329"/>
      <c r="K67" s="329"/>
      <c r="L67" s="326"/>
      <c r="M67" s="326"/>
    </row>
    <row r="68" spans="1:41" s="327" customFormat="1" ht="12" x14ac:dyDescent="0.2">
      <c r="A68" s="332"/>
      <c r="B68" s="333"/>
      <c r="C68" s="334" t="e">
        <f t="shared" si="7"/>
        <v>#DIV/0!</v>
      </c>
      <c r="D68" s="332"/>
      <c r="E68" s="335" t="e">
        <f t="shared" si="8"/>
        <v>#DIV/0!</v>
      </c>
      <c r="F68" s="329"/>
      <c r="G68" s="329"/>
      <c r="H68" s="329"/>
      <c r="I68" s="329"/>
      <c r="J68" s="329"/>
      <c r="K68" s="329"/>
      <c r="L68" s="326"/>
      <c r="M68" s="326"/>
    </row>
    <row r="69" spans="1:41" s="327" customFormat="1" ht="12" x14ac:dyDescent="0.2">
      <c r="A69" s="336" t="s">
        <v>33</v>
      </c>
      <c r="B69" s="337">
        <f>SUM(B38:B68)</f>
        <v>0</v>
      </c>
      <c r="C69" s="338"/>
      <c r="D69" s="339"/>
      <c r="E69" s="340" t="e">
        <f>SUM(E38:E68)</f>
        <v>#DIV/0!</v>
      </c>
      <c r="F69" s="341"/>
      <c r="G69" s="341"/>
      <c r="H69" s="341"/>
      <c r="I69" s="341"/>
      <c r="J69" s="341"/>
      <c r="K69" s="341"/>
    </row>
    <row r="70" spans="1:41" s="327" customFormat="1" ht="14.25" customHeight="1" x14ac:dyDescent="0.2">
      <c r="A70" s="341"/>
      <c r="B70" s="341"/>
      <c r="C70" s="341"/>
      <c r="D70" s="341"/>
      <c r="E70" s="341"/>
      <c r="F70" s="341"/>
      <c r="G70" s="341"/>
      <c r="H70" s="341"/>
      <c r="I70" s="341"/>
      <c r="J70" s="341"/>
      <c r="K70" s="341"/>
    </row>
    <row r="71" spans="1:41" s="327" customFormat="1" ht="16.5" customHeight="1" x14ac:dyDescent="0.2">
      <c r="A71" s="485" t="s">
        <v>278</v>
      </c>
      <c r="B71" s="485"/>
      <c r="C71" s="485"/>
      <c r="D71" s="485"/>
      <c r="E71" s="485"/>
      <c r="F71" s="485"/>
      <c r="G71" s="485"/>
      <c r="H71" s="485"/>
      <c r="I71" s="485"/>
      <c r="J71" s="485"/>
      <c r="K71" s="485"/>
    </row>
    <row r="72" spans="1:41" s="327" customFormat="1" ht="21.75" customHeight="1" x14ac:dyDescent="0.2">
      <c r="A72" s="328"/>
      <c r="B72" s="328"/>
      <c r="C72" s="328"/>
      <c r="D72" s="328"/>
      <c r="E72" s="328"/>
      <c r="F72" s="328"/>
      <c r="G72" s="328"/>
      <c r="H72" s="328"/>
      <c r="I72" s="328"/>
      <c r="J72" s="328"/>
      <c r="K72" s="328"/>
      <c r="P72" s="342" t="e">
        <f>IF($E$69-$O$74&gt;0,$E$69-$O$74,0)</f>
        <v>#DIV/0!</v>
      </c>
    </row>
    <row r="73" spans="1:41" s="327" customFormat="1" ht="12" x14ac:dyDescent="0.2">
      <c r="A73" s="470" t="s">
        <v>279</v>
      </c>
      <c r="B73" s="472" t="s">
        <v>280</v>
      </c>
      <c r="C73" s="472"/>
      <c r="D73" s="472"/>
      <c r="E73" s="472"/>
      <c r="F73" s="472"/>
      <c r="G73" s="472"/>
      <c r="H73" s="472"/>
      <c r="I73" s="472"/>
      <c r="J73" s="472"/>
      <c r="K73" s="472"/>
      <c r="L73" s="472"/>
      <c r="M73" s="472"/>
      <c r="N73" s="472"/>
      <c r="O73" s="472"/>
      <c r="P73" s="473" t="s">
        <v>281</v>
      </c>
      <c r="Q73" s="473"/>
      <c r="R73" s="473"/>
      <c r="S73" s="473"/>
      <c r="T73" s="473"/>
      <c r="U73" s="473"/>
      <c r="V73" s="473"/>
      <c r="W73" s="473"/>
      <c r="X73" s="473"/>
      <c r="Y73" s="473"/>
      <c r="Z73" s="473"/>
      <c r="AA73" s="473"/>
      <c r="AB73" s="473"/>
      <c r="AC73" s="473"/>
      <c r="AD73" s="473"/>
      <c r="AE73" s="473"/>
      <c r="AF73" s="473"/>
      <c r="AG73" s="473"/>
      <c r="AH73" s="473"/>
      <c r="AI73" s="473"/>
      <c r="AJ73" s="473"/>
      <c r="AK73" s="473"/>
      <c r="AL73" s="473"/>
      <c r="AM73" s="473"/>
      <c r="AN73" s="473"/>
      <c r="AO73" s="473"/>
    </row>
    <row r="74" spans="1:41" s="327" customFormat="1" ht="12" x14ac:dyDescent="0.2">
      <c r="A74" s="471"/>
      <c r="B74" s="343">
        <v>1</v>
      </c>
      <c r="C74" s="343">
        <f>B74+1</f>
        <v>2</v>
      </c>
      <c r="D74" s="343">
        <f t="shared" ref="D74:O74" si="9">C74+1</f>
        <v>3</v>
      </c>
      <c r="E74" s="343">
        <f t="shared" si="9"/>
        <v>4</v>
      </c>
      <c r="F74" s="343">
        <f t="shared" si="9"/>
        <v>5</v>
      </c>
      <c r="G74" s="343">
        <f t="shared" si="9"/>
        <v>6</v>
      </c>
      <c r="H74" s="343">
        <f t="shared" si="9"/>
        <v>7</v>
      </c>
      <c r="I74" s="343">
        <f t="shared" si="9"/>
        <v>8</v>
      </c>
      <c r="J74" s="343">
        <f t="shared" si="9"/>
        <v>9</v>
      </c>
      <c r="K74" s="343">
        <f t="shared" si="9"/>
        <v>10</v>
      </c>
      <c r="L74" s="343">
        <f t="shared" si="9"/>
        <v>11</v>
      </c>
      <c r="M74" s="343">
        <f t="shared" si="9"/>
        <v>12</v>
      </c>
      <c r="N74" s="343">
        <f t="shared" si="9"/>
        <v>13</v>
      </c>
      <c r="O74" s="343">
        <f t="shared" si="9"/>
        <v>14</v>
      </c>
      <c r="P74" s="343" t="e">
        <f>IF(P72&gt;0,1,0)</f>
        <v>#DIV/0!</v>
      </c>
      <c r="Q74" s="343" t="e">
        <f>IF($P$72&gt;0,IF(AND(0&lt;P74,P74&lt;$P$72),P74+1,0),0)</f>
        <v>#DIV/0!</v>
      </c>
      <c r="R74" s="343" t="e">
        <f t="shared" ref="R74:AO74" si="10">IF($P$72&gt;0,IF(AND(0&lt;Q74,Q74&lt;$P$72),Q74+1,0),0)</f>
        <v>#DIV/0!</v>
      </c>
      <c r="S74" s="343" t="e">
        <f t="shared" si="10"/>
        <v>#DIV/0!</v>
      </c>
      <c r="T74" s="343" t="e">
        <f t="shared" si="10"/>
        <v>#DIV/0!</v>
      </c>
      <c r="U74" s="343" t="e">
        <f t="shared" si="10"/>
        <v>#DIV/0!</v>
      </c>
      <c r="V74" s="343" t="e">
        <f t="shared" si="10"/>
        <v>#DIV/0!</v>
      </c>
      <c r="W74" s="343" t="e">
        <f t="shared" si="10"/>
        <v>#DIV/0!</v>
      </c>
      <c r="X74" s="343" t="e">
        <f t="shared" si="10"/>
        <v>#DIV/0!</v>
      </c>
      <c r="Y74" s="343" t="e">
        <f t="shared" si="10"/>
        <v>#DIV/0!</v>
      </c>
      <c r="Z74" s="343" t="e">
        <f t="shared" si="10"/>
        <v>#DIV/0!</v>
      </c>
      <c r="AA74" s="343" t="e">
        <f t="shared" si="10"/>
        <v>#DIV/0!</v>
      </c>
      <c r="AB74" s="343" t="e">
        <f t="shared" si="10"/>
        <v>#DIV/0!</v>
      </c>
      <c r="AC74" s="343" t="e">
        <f t="shared" si="10"/>
        <v>#DIV/0!</v>
      </c>
      <c r="AD74" s="343" t="e">
        <f t="shared" si="10"/>
        <v>#DIV/0!</v>
      </c>
      <c r="AE74" s="343" t="e">
        <f t="shared" si="10"/>
        <v>#DIV/0!</v>
      </c>
      <c r="AF74" s="343" t="e">
        <f t="shared" si="10"/>
        <v>#DIV/0!</v>
      </c>
      <c r="AG74" s="343" t="e">
        <f t="shared" si="10"/>
        <v>#DIV/0!</v>
      </c>
      <c r="AH74" s="343" t="e">
        <f t="shared" si="10"/>
        <v>#DIV/0!</v>
      </c>
      <c r="AI74" s="343" t="e">
        <f t="shared" si="10"/>
        <v>#DIV/0!</v>
      </c>
      <c r="AJ74" s="343" t="e">
        <f t="shared" si="10"/>
        <v>#DIV/0!</v>
      </c>
      <c r="AK74" s="343" t="e">
        <f t="shared" si="10"/>
        <v>#DIV/0!</v>
      </c>
      <c r="AL74" s="343" t="e">
        <f t="shared" si="10"/>
        <v>#DIV/0!</v>
      </c>
      <c r="AM74" s="343" t="e">
        <f t="shared" si="10"/>
        <v>#DIV/0!</v>
      </c>
      <c r="AN74" s="343" t="e">
        <f t="shared" si="10"/>
        <v>#DIV/0!</v>
      </c>
      <c r="AO74" s="343" t="e">
        <f t="shared" si="10"/>
        <v>#DIV/0!</v>
      </c>
    </row>
    <row r="75" spans="1:41" s="327" customFormat="1" ht="12" x14ac:dyDescent="0.2">
      <c r="A75" s="344" t="s">
        <v>229</v>
      </c>
      <c r="B75" s="345">
        <f t="shared" ref="B75:N75" si="11">D12</f>
        <v>0</v>
      </c>
      <c r="C75" s="345">
        <f t="shared" si="11"/>
        <v>0</v>
      </c>
      <c r="D75" s="345">
        <f t="shared" si="11"/>
        <v>0</v>
      </c>
      <c r="E75" s="345">
        <f t="shared" si="11"/>
        <v>0</v>
      </c>
      <c r="F75" s="345">
        <f t="shared" si="11"/>
        <v>0</v>
      </c>
      <c r="G75" s="345">
        <f t="shared" si="11"/>
        <v>0</v>
      </c>
      <c r="H75" s="345">
        <f t="shared" si="11"/>
        <v>0</v>
      </c>
      <c r="I75" s="345">
        <f t="shared" si="11"/>
        <v>0</v>
      </c>
      <c r="J75" s="345">
        <f t="shared" si="11"/>
        <v>0</v>
      </c>
      <c r="K75" s="345">
        <f t="shared" si="11"/>
        <v>0</v>
      </c>
      <c r="L75" s="345">
        <f t="shared" si="11"/>
        <v>0</v>
      </c>
      <c r="M75" s="345">
        <f t="shared" si="11"/>
        <v>0</v>
      </c>
      <c r="N75" s="345">
        <f t="shared" si="11"/>
        <v>0</v>
      </c>
      <c r="O75" s="345">
        <f>N75</f>
        <v>0</v>
      </c>
      <c r="P75" s="345" t="e">
        <f>N(AND(P74&gt;0,$O$75&gt;0)*$O$75)</f>
        <v>#DIV/0!</v>
      </c>
      <c r="Q75" s="345" t="e">
        <f t="shared" ref="Q75:AO75" si="12">N(AND(Q74&gt;0,$O$75&gt;0)*$O$75)</f>
        <v>#DIV/0!</v>
      </c>
      <c r="R75" s="345" t="e">
        <f t="shared" si="12"/>
        <v>#DIV/0!</v>
      </c>
      <c r="S75" s="345" t="e">
        <f t="shared" si="12"/>
        <v>#DIV/0!</v>
      </c>
      <c r="T75" s="345" t="e">
        <f t="shared" si="12"/>
        <v>#DIV/0!</v>
      </c>
      <c r="U75" s="345" t="e">
        <f t="shared" si="12"/>
        <v>#DIV/0!</v>
      </c>
      <c r="V75" s="345" t="e">
        <f t="shared" si="12"/>
        <v>#DIV/0!</v>
      </c>
      <c r="W75" s="345" t="e">
        <f t="shared" si="12"/>
        <v>#DIV/0!</v>
      </c>
      <c r="X75" s="345" t="e">
        <f t="shared" si="12"/>
        <v>#DIV/0!</v>
      </c>
      <c r="Y75" s="345" t="e">
        <f t="shared" si="12"/>
        <v>#DIV/0!</v>
      </c>
      <c r="Z75" s="345" t="e">
        <f t="shared" si="12"/>
        <v>#DIV/0!</v>
      </c>
      <c r="AA75" s="345" t="e">
        <f t="shared" si="12"/>
        <v>#DIV/0!</v>
      </c>
      <c r="AB75" s="345" t="e">
        <f t="shared" si="12"/>
        <v>#DIV/0!</v>
      </c>
      <c r="AC75" s="345" t="e">
        <f t="shared" si="12"/>
        <v>#DIV/0!</v>
      </c>
      <c r="AD75" s="345" t="e">
        <f t="shared" si="12"/>
        <v>#DIV/0!</v>
      </c>
      <c r="AE75" s="345" t="e">
        <f t="shared" si="12"/>
        <v>#DIV/0!</v>
      </c>
      <c r="AF75" s="345" t="e">
        <f t="shared" si="12"/>
        <v>#DIV/0!</v>
      </c>
      <c r="AG75" s="345" t="e">
        <f t="shared" si="12"/>
        <v>#DIV/0!</v>
      </c>
      <c r="AH75" s="345" t="e">
        <f t="shared" si="12"/>
        <v>#DIV/0!</v>
      </c>
      <c r="AI75" s="345" t="e">
        <f t="shared" si="12"/>
        <v>#DIV/0!</v>
      </c>
      <c r="AJ75" s="345" t="e">
        <f t="shared" si="12"/>
        <v>#DIV/0!</v>
      </c>
      <c r="AK75" s="345" t="e">
        <f t="shared" si="12"/>
        <v>#DIV/0!</v>
      </c>
      <c r="AL75" s="345" t="e">
        <f t="shared" si="12"/>
        <v>#DIV/0!</v>
      </c>
      <c r="AM75" s="345" t="e">
        <f t="shared" si="12"/>
        <v>#DIV/0!</v>
      </c>
      <c r="AN75" s="345" t="e">
        <f t="shared" si="12"/>
        <v>#DIV/0!</v>
      </c>
      <c r="AO75" s="345" t="e">
        <f t="shared" si="12"/>
        <v>#DIV/0!</v>
      </c>
    </row>
    <row r="76" spans="1:41" s="327" customFormat="1" ht="12" x14ac:dyDescent="0.2">
      <c r="A76" s="344" t="s">
        <v>282</v>
      </c>
      <c r="B76" s="345"/>
      <c r="C76" s="345"/>
      <c r="D76" s="345"/>
      <c r="E76" s="345"/>
      <c r="F76" s="345"/>
      <c r="G76" s="345"/>
      <c r="H76" s="345"/>
      <c r="I76" s="345"/>
      <c r="J76" s="345"/>
      <c r="K76" s="345"/>
      <c r="L76" s="345"/>
      <c r="M76" s="345"/>
      <c r="N76" s="345"/>
      <c r="O76" s="346">
        <f>IF(Q6-Q9&gt;0,NPV(4%,P75:AO75),0)</f>
        <v>0</v>
      </c>
      <c r="P76" s="347"/>
      <c r="Q76" s="348"/>
    </row>
    <row r="77" spans="1:41" s="327" customFormat="1" ht="12" x14ac:dyDescent="0.2">
      <c r="A77" s="340" t="s">
        <v>283</v>
      </c>
      <c r="B77" s="349">
        <f>SUM(B75:B76)</f>
        <v>0</v>
      </c>
      <c r="C77" s="349">
        <f>SUM(C75:C76)</f>
        <v>0</v>
      </c>
      <c r="D77" s="349">
        <f>SUM(D75:D76)</f>
        <v>0</v>
      </c>
      <c r="E77" s="349">
        <f>SUM(E75:E76)</f>
        <v>0</v>
      </c>
      <c r="F77" s="349">
        <f>SUM(F75:F76)</f>
        <v>0</v>
      </c>
      <c r="G77" s="349">
        <f t="shared" ref="G77:O77" si="13">SUM(G75:G76)</f>
        <v>0</v>
      </c>
      <c r="H77" s="349">
        <f t="shared" si="13"/>
        <v>0</v>
      </c>
      <c r="I77" s="349">
        <f t="shared" si="13"/>
        <v>0</v>
      </c>
      <c r="J77" s="349">
        <f t="shared" si="13"/>
        <v>0</v>
      </c>
      <c r="K77" s="349">
        <f t="shared" si="13"/>
        <v>0</v>
      </c>
      <c r="L77" s="349">
        <f t="shared" si="13"/>
        <v>0</v>
      </c>
      <c r="M77" s="349">
        <f t="shared" si="13"/>
        <v>0</v>
      </c>
      <c r="N77" s="349">
        <f t="shared" si="13"/>
        <v>0</v>
      </c>
      <c r="O77" s="349">
        <f t="shared" si="13"/>
        <v>0</v>
      </c>
      <c r="P77" s="350"/>
    </row>
    <row r="78" spans="1:41" x14ac:dyDescent="0.25">
      <c r="A78"/>
      <c r="C78"/>
      <c r="D78"/>
    </row>
    <row r="79" spans="1:41" x14ac:dyDescent="0.25">
      <c r="A79"/>
      <c r="C79"/>
      <c r="D79"/>
      <c r="O79" s="351"/>
    </row>
  </sheetData>
  <mergeCells count="9">
    <mergeCell ref="A73:A74"/>
    <mergeCell ref="B73:O73"/>
    <mergeCell ref="P73:AO73"/>
    <mergeCell ref="A1:F1"/>
    <mergeCell ref="A2:L2"/>
    <mergeCell ref="A23:D23"/>
    <mergeCell ref="A24:D24"/>
    <mergeCell ref="A27:K33"/>
    <mergeCell ref="A71:K71"/>
  </mergeCells>
  <conditionalFormatting sqref="B15">
    <cfRule type="cellIs" dxfId="7" priority="5" operator="greaterThan">
      <formula>0</formula>
    </cfRule>
  </conditionalFormatting>
  <conditionalFormatting sqref="B16">
    <cfRule type="cellIs" dxfId="6" priority="4" operator="greaterThan">
      <formula>$B$4</formula>
    </cfRule>
  </conditionalFormatting>
  <conditionalFormatting sqref="D15">
    <cfRule type="containsText" dxfId="5" priority="3" operator="containsText" text="&gt;0">
      <formula>NOT(ISERROR(SEARCH("&gt;0",D15)))</formula>
    </cfRule>
  </conditionalFormatting>
  <conditionalFormatting sqref="C15">
    <cfRule type="containsText" dxfId="4" priority="2" operator="containsText" text="&gt;0">
      <formula>NOT(ISERROR(SEARCH("&gt;0",C15)))</formula>
    </cfRule>
  </conditionalFormatting>
  <conditionalFormatting sqref="B17">
    <cfRule type="cellIs" dxfId="3" priority="1" operator="greaterThan">
      <formula>$B$4</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tabColor rgb="FFFFFF00"/>
  </sheetPr>
  <dimension ref="A1:Z21"/>
  <sheetViews>
    <sheetView topLeftCell="A3" workbookViewId="0">
      <selection activeCell="E8" sqref="E8"/>
    </sheetView>
  </sheetViews>
  <sheetFormatPr defaultColWidth="9.140625" defaultRowHeight="15.75" x14ac:dyDescent="0.3"/>
  <cols>
    <col min="1" max="1" width="37.7109375" style="377" customWidth="1"/>
    <col min="2" max="2" width="5" style="377" customWidth="1"/>
    <col min="3" max="3" width="18.7109375" style="376" customWidth="1"/>
    <col min="4" max="4" width="10.28515625" style="376" hidden="1" customWidth="1"/>
    <col min="5" max="12" width="19" style="377" customWidth="1"/>
    <col min="13" max="18" width="19" style="354" customWidth="1"/>
    <col min="19" max="25" width="7" style="354" customWidth="1"/>
    <col min="27" max="16384" width="9.140625" style="354"/>
  </cols>
  <sheetData>
    <row r="1" spans="1:26" ht="19.5" customHeight="1" x14ac:dyDescent="0.3">
      <c r="A1" s="381" t="s">
        <v>307</v>
      </c>
      <c r="B1" s="352"/>
      <c r="C1" s="352"/>
      <c r="D1" s="352"/>
      <c r="E1" s="353"/>
      <c r="F1" s="353"/>
      <c r="G1" s="353"/>
      <c r="H1" s="353"/>
      <c r="I1" s="353"/>
      <c r="J1" s="353"/>
      <c r="K1" s="353"/>
      <c r="L1" s="353"/>
    </row>
    <row r="2" spans="1:26" ht="39" customHeight="1" x14ac:dyDescent="0.3">
      <c r="A2" s="486"/>
      <c r="B2" s="486"/>
      <c r="C2" s="486"/>
      <c r="D2" s="486"/>
      <c r="E2" s="486"/>
      <c r="F2" s="486"/>
      <c r="G2" s="486"/>
      <c r="H2" s="486"/>
      <c r="I2" s="486"/>
      <c r="J2" s="474"/>
      <c r="K2" s="474"/>
      <c r="L2" s="474"/>
      <c r="Z2" s="354"/>
    </row>
    <row r="3" spans="1:26" s="112" customFormat="1" ht="23.25" customHeight="1" x14ac:dyDescent="0.25">
      <c r="A3" s="355"/>
      <c r="B3" s="356"/>
      <c r="C3" s="357"/>
      <c r="D3" s="356" t="s">
        <v>284</v>
      </c>
      <c r="E3" s="487" t="s">
        <v>304</v>
      </c>
      <c r="F3" s="487"/>
      <c r="G3" s="487"/>
      <c r="H3" s="487"/>
      <c r="I3" s="487"/>
      <c r="J3" s="487"/>
      <c r="K3" s="487"/>
      <c r="L3" s="487"/>
      <c r="M3" s="487"/>
      <c r="N3" s="487"/>
      <c r="O3" s="487"/>
      <c r="P3" s="487"/>
      <c r="Q3" s="487"/>
      <c r="R3" s="487"/>
    </row>
    <row r="4" spans="1:26" s="112" customFormat="1" ht="15" x14ac:dyDescent="0.2">
      <c r="A4" s="358" t="s">
        <v>285</v>
      </c>
      <c r="B4" s="359"/>
      <c r="C4" s="360" t="s">
        <v>111</v>
      </c>
      <c r="D4" s="361">
        <v>0</v>
      </c>
      <c r="E4" s="362">
        <v>1</v>
      </c>
      <c r="F4" s="362">
        <v>2</v>
      </c>
      <c r="G4" s="362">
        <v>3</v>
      </c>
      <c r="H4" s="362">
        <v>4</v>
      </c>
      <c r="I4" s="362">
        <v>5</v>
      </c>
      <c r="J4" s="362">
        <v>6</v>
      </c>
      <c r="K4" s="362">
        <v>7</v>
      </c>
      <c r="L4" s="362">
        <v>8</v>
      </c>
      <c r="M4" s="362">
        <v>9</v>
      </c>
      <c r="N4" s="362">
        <v>10</v>
      </c>
      <c r="O4" s="362">
        <v>11</v>
      </c>
      <c r="P4" s="362">
        <v>12</v>
      </c>
      <c r="Q4" s="362">
        <v>13</v>
      </c>
      <c r="R4" s="362">
        <v>14</v>
      </c>
    </row>
    <row r="5" spans="1:26" s="112" customFormat="1" ht="15" x14ac:dyDescent="0.2">
      <c r="A5" s="303" t="s">
        <v>286</v>
      </c>
      <c r="B5" s="363"/>
      <c r="C5" s="109">
        <f>SUM(E5:R5)</f>
        <v>0</v>
      </c>
      <c r="D5" s="95"/>
      <c r="E5" s="95">
        <f>'Proiectii financiare_V,Ch act'!D110-SUM('Proiectii financiare_V,Ch act'!D102:D103)</f>
        <v>0</v>
      </c>
      <c r="F5" s="95">
        <f>'Proiectii financiare_V,Ch act'!E110-SUM('Proiectii financiare_V,Ch act'!E102:E103)</f>
        <v>0</v>
      </c>
      <c r="G5" s="95">
        <f>'Proiectii financiare_V,Ch act'!F110-SUM('Proiectii financiare_V,Ch act'!F102:F103)</f>
        <v>0</v>
      </c>
      <c r="H5" s="95">
        <f>'Proiectii financiare_V,Ch act'!G110-SUM('Proiectii financiare_V,Ch act'!G102:G103)</f>
        <v>0</v>
      </c>
      <c r="I5" s="95">
        <f>'Proiectii financiare_V,Ch act'!H110-SUM('Proiectii financiare_V,Ch act'!H102:H103)</f>
        <v>0</v>
      </c>
      <c r="J5" s="95">
        <f>'Proiectii financiare_V,Ch act'!I110-SUM('Proiectii financiare_V,Ch act'!I102:I103)</f>
        <v>0</v>
      </c>
      <c r="K5" s="95">
        <f>'Proiectii financiare_V,Ch act'!J110-SUM('Proiectii financiare_V,Ch act'!J102:J103)</f>
        <v>0</v>
      </c>
      <c r="L5" s="95">
        <f>'Proiectii financiare_V,Ch act'!K110-SUM('Proiectii financiare_V,Ch act'!K102:K103)</f>
        <v>0</v>
      </c>
      <c r="M5" s="95">
        <f>'Proiectii financiare_V,Ch act'!L110-SUM('Proiectii financiare_V,Ch act'!L102:L103)</f>
        <v>0</v>
      </c>
      <c r="N5" s="95">
        <f>'Proiectii financiare_V,Ch act'!M110-SUM('Proiectii financiare_V,Ch act'!M102:M103)</f>
        <v>0</v>
      </c>
      <c r="O5" s="95">
        <f>'Proiectii financiare_V,Ch act'!N110-SUM('Proiectii financiare_V,Ch act'!N102:N103)</f>
        <v>0</v>
      </c>
      <c r="P5" s="95">
        <f>'Proiectii financiare_V,Ch act'!O110-SUM('Proiectii financiare_V,Ch act'!O102:O103)</f>
        <v>0</v>
      </c>
      <c r="Q5" s="95">
        <f>'Proiectii financiare_V,Ch act'!P110-SUM('Proiectii financiare_V,Ch act'!P102:P103)</f>
        <v>0</v>
      </c>
      <c r="R5" s="95">
        <f>'Proiectii financiare_V,Ch act'!Q110-SUM('Proiectii financiare_V,Ch act'!Q102:Q103)</f>
        <v>0</v>
      </c>
    </row>
    <row r="6" spans="1:26" s="112" customFormat="1" ht="15" x14ac:dyDescent="0.2">
      <c r="A6" s="364" t="s">
        <v>287</v>
      </c>
      <c r="B6" s="365"/>
      <c r="C6" s="181">
        <f>SUM(E6:R6)</f>
        <v>0</v>
      </c>
      <c r="D6" s="105"/>
      <c r="E6" s="105">
        <f>'Proiectii financiare_V,Ch act'!D151</f>
        <v>0</v>
      </c>
      <c r="F6" s="105">
        <f>'Proiectii financiare_V,Ch act'!E151</f>
        <v>0</v>
      </c>
      <c r="G6" s="105">
        <f>'Proiectii financiare_V,Ch act'!F151</f>
        <v>0</v>
      </c>
      <c r="H6" s="105">
        <f>'Proiectii financiare_V,Ch act'!G151</f>
        <v>0</v>
      </c>
      <c r="I6" s="105">
        <f>'Proiectii financiare_V,Ch act'!H151</f>
        <v>0</v>
      </c>
      <c r="J6" s="105">
        <f>'Proiectii financiare_V,Ch act'!I151</f>
        <v>0</v>
      </c>
      <c r="K6" s="105">
        <f>'Proiectii financiare_V,Ch act'!J151</f>
        <v>0</v>
      </c>
      <c r="L6" s="105">
        <f>'Proiectii financiare_V,Ch act'!K151</f>
        <v>0</v>
      </c>
      <c r="M6" s="105">
        <f>'Proiectii financiare_V,Ch act'!L151</f>
        <v>0</v>
      </c>
      <c r="N6" s="105">
        <f>'Proiectii financiare_V,Ch act'!M151</f>
        <v>0</v>
      </c>
      <c r="O6" s="105">
        <f>'Proiectii financiare_V,Ch act'!N151</f>
        <v>0</v>
      </c>
      <c r="P6" s="105">
        <f>'Proiectii financiare_V,Ch act'!O151</f>
        <v>0</v>
      </c>
      <c r="Q6" s="105">
        <f>'Proiectii financiare_V,Ch act'!P151</f>
        <v>0</v>
      </c>
      <c r="R6" s="105">
        <f>'Proiectii financiare_V,Ch act'!Q151</f>
        <v>0</v>
      </c>
    </row>
    <row r="7" spans="1:26" s="185" customFormat="1" ht="25.5" x14ac:dyDescent="0.2">
      <c r="A7" s="366" t="s">
        <v>288</v>
      </c>
      <c r="B7" s="367"/>
      <c r="C7" s="124">
        <f>C5-C6</f>
        <v>0</v>
      </c>
      <c r="D7" s="128"/>
      <c r="E7" s="128">
        <f>E5-E6</f>
        <v>0</v>
      </c>
      <c r="F7" s="128">
        <f t="shared" ref="F7:R7" si="0">F5-F6</f>
        <v>0</v>
      </c>
      <c r="G7" s="128">
        <f t="shared" si="0"/>
        <v>0</v>
      </c>
      <c r="H7" s="128">
        <f t="shared" si="0"/>
        <v>0</v>
      </c>
      <c r="I7" s="128">
        <f t="shared" si="0"/>
        <v>0</v>
      </c>
      <c r="J7" s="128">
        <f t="shared" si="0"/>
        <v>0</v>
      </c>
      <c r="K7" s="128">
        <f t="shared" si="0"/>
        <v>0</v>
      </c>
      <c r="L7" s="128">
        <f t="shared" si="0"/>
        <v>0</v>
      </c>
      <c r="M7" s="128">
        <f t="shared" si="0"/>
        <v>0</v>
      </c>
      <c r="N7" s="128">
        <f t="shared" si="0"/>
        <v>0</v>
      </c>
      <c r="O7" s="128">
        <f t="shared" si="0"/>
        <v>0</v>
      </c>
      <c r="P7" s="128">
        <f t="shared" si="0"/>
        <v>0</v>
      </c>
      <c r="Q7" s="128">
        <f t="shared" si="0"/>
        <v>0</v>
      </c>
      <c r="R7" s="128">
        <f t="shared" si="0"/>
        <v>0</v>
      </c>
    </row>
    <row r="8" spans="1:26" s="112" customFormat="1" ht="15" x14ac:dyDescent="0.2">
      <c r="A8" s="368" t="s">
        <v>227</v>
      </c>
      <c r="B8" s="359"/>
      <c r="C8" s="163">
        <f>SUM(E8:R8)</f>
        <v>0</v>
      </c>
      <c r="D8" s="369"/>
      <c r="E8" s="369">
        <f>Investitie!F67</f>
        <v>0</v>
      </c>
      <c r="F8" s="369">
        <f>Investitie!G67</f>
        <v>0</v>
      </c>
      <c r="G8" s="369">
        <f>Investitie!H67</f>
        <v>0</v>
      </c>
      <c r="H8" s="369">
        <f>Investitie!I67</f>
        <v>0</v>
      </c>
      <c r="I8" s="369"/>
      <c r="J8" s="369"/>
      <c r="K8" s="369"/>
      <c r="L8" s="369"/>
      <c r="M8" s="369"/>
      <c r="N8" s="369"/>
      <c r="O8" s="369"/>
      <c r="P8" s="369"/>
      <c r="Q8" s="369"/>
      <c r="R8" s="369"/>
    </row>
    <row r="9" spans="1:26" s="185" customFormat="1" ht="15" x14ac:dyDescent="0.2">
      <c r="A9" s="366" t="s">
        <v>289</v>
      </c>
      <c r="B9" s="367"/>
      <c r="C9" s="124">
        <f>-C8</f>
        <v>0</v>
      </c>
      <c r="D9" s="128"/>
      <c r="E9" s="128">
        <f>-E8</f>
        <v>0</v>
      </c>
      <c r="F9" s="128">
        <f t="shared" ref="F9:H9" si="1">-F8</f>
        <v>0</v>
      </c>
      <c r="G9" s="128">
        <f t="shared" si="1"/>
        <v>0</v>
      </c>
      <c r="H9" s="128">
        <f t="shared" si="1"/>
        <v>0</v>
      </c>
      <c r="I9" s="128"/>
      <c r="J9" s="128"/>
      <c r="K9" s="128"/>
      <c r="L9" s="128"/>
      <c r="M9" s="128"/>
      <c r="N9" s="128"/>
      <c r="O9" s="128"/>
      <c r="P9" s="128"/>
      <c r="Q9" s="128"/>
      <c r="R9" s="128"/>
    </row>
    <row r="10" spans="1:26" s="185" customFormat="1" ht="25.5" x14ac:dyDescent="0.2">
      <c r="A10" s="370" t="s">
        <v>290</v>
      </c>
      <c r="B10" s="371"/>
      <c r="C10" s="120">
        <f>C7+C9</f>
        <v>0</v>
      </c>
      <c r="D10" s="306"/>
      <c r="E10" s="306">
        <f>E7+E9</f>
        <v>0</v>
      </c>
      <c r="F10" s="306">
        <f t="shared" ref="F10:R10" si="2">F7+F9</f>
        <v>0</v>
      </c>
      <c r="G10" s="306">
        <f t="shared" si="2"/>
        <v>0</v>
      </c>
      <c r="H10" s="306">
        <f t="shared" si="2"/>
        <v>0</v>
      </c>
      <c r="I10" s="306">
        <f t="shared" si="2"/>
        <v>0</v>
      </c>
      <c r="J10" s="306">
        <f t="shared" si="2"/>
        <v>0</v>
      </c>
      <c r="K10" s="306">
        <f t="shared" si="2"/>
        <v>0</v>
      </c>
      <c r="L10" s="306">
        <f t="shared" si="2"/>
        <v>0</v>
      </c>
      <c r="M10" s="306">
        <f t="shared" si="2"/>
        <v>0</v>
      </c>
      <c r="N10" s="306">
        <f t="shared" si="2"/>
        <v>0</v>
      </c>
      <c r="O10" s="306">
        <f t="shared" si="2"/>
        <v>0</v>
      </c>
      <c r="P10" s="306">
        <f t="shared" si="2"/>
        <v>0</v>
      </c>
      <c r="Q10" s="306">
        <f t="shared" si="2"/>
        <v>0</v>
      </c>
      <c r="R10" s="306">
        <f t="shared" si="2"/>
        <v>0</v>
      </c>
    </row>
    <row r="11" spans="1:26" s="112" customFormat="1" ht="15" x14ac:dyDescent="0.2">
      <c r="A11" s="372" t="s">
        <v>291</v>
      </c>
      <c r="B11" s="363"/>
      <c r="C11" s="108" t="e">
        <f>SUM(E11:R11)</f>
        <v>#DIV/0!</v>
      </c>
      <c r="D11" s="95"/>
      <c r="E11" s="95" t="e">
        <f>Investitie!F83</f>
        <v>#DIV/0!</v>
      </c>
      <c r="F11" s="95" t="e">
        <f>Investitie!G83</f>
        <v>#DIV/0!</v>
      </c>
      <c r="G11" s="95">
        <f>Investitie!H83</f>
        <v>0</v>
      </c>
      <c r="H11" s="95">
        <f>Investitie!I83</f>
        <v>0</v>
      </c>
      <c r="I11" s="95"/>
      <c r="J11" s="95"/>
      <c r="K11" s="95"/>
      <c r="L11" s="95"/>
      <c r="M11" s="95"/>
      <c r="N11" s="95"/>
      <c r="O11" s="95"/>
      <c r="P11" s="95"/>
      <c r="Q11" s="95"/>
      <c r="R11" s="95"/>
    </row>
    <row r="12" spans="1:26" s="112" customFormat="1" ht="25.5" x14ac:dyDescent="0.2">
      <c r="A12" s="372" t="s">
        <v>292</v>
      </c>
      <c r="B12" s="363"/>
      <c r="C12" s="108">
        <f>SUM(E12:R12)</f>
        <v>0</v>
      </c>
      <c r="D12" s="95"/>
      <c r="E12" s="95">
        <f>SUM('Proiectii financiare_V,Ch act'!D102:D103)</f>
        <v>0</v>
      </c>
      <c r="F12" s="95">
        <f>SUM('Proiectii financiare_V,Ch act'!E102:E103)</f>
        <v>0</v>
      </c>
      <c r="G12" s="95">
        <f>SUM('Proiectii financiare_V,Ch act'!F102:F103)</f>
        <v>0</v>
      </c>
      <c r="H12" s="95">
        <f>SUM('Proiectii financiare_V,Ch act'!G102:G103)</f>
        <v>0</v>
      </c>
      <c r="I12" s="95">
        <f>SUM('Proiectii financiare_V,Ch act'!H102:H103)</f>
        <v>0</v>
      </c>
      <c r="J12" s="95">
        <f>SUM('Proiectii financiare_V,Ch act'!I102:I103)</f>
        <v>0</v>
      </c>
      <c r="K12" s="95">
        <f>SUM('Proiectii financiare_V,Ch act'!J102:J103)</f>
        <v>0</v>
      </c>
      <c r="L12" s="95">
        <f>SUM('Proiectii financiare_V,Ch act'!K102:K103)</f>
        <v>0</v>
      </c>
      <c r="M12" s="95">
        <f>SUM('Proiectii financiare_V,Ch act'!L102:L103)</f>
        <v>0</v>
      </c>
      <c r="N12" s="95">
        <f>SUM('Proiectii financiare_V,Ch act'!M102:M103)</f>
        <v>0</v>
      </c>
      <c r="O12" s="95">
        <f>SUM('Proiectii financiare_V,Ch act'!N102:N103)</f>
        <v>0</v>
      </c>
      <c r="P12" s="95">
        <f>SUM('Proiectii financiare_V,Ch act'!O102:O103)</f>
        <v>0</v>
      </c>
      <c r="Q12" s="95">
        <f>SUM('Proiectii financiare_V,Ch act'!P102:P103)</f>
        <v>0</v>
      </c>
      <c r="R12" s="95">
        <f>SUM('Proiectii financiare_V,Ch act'!Q102:Q103)</f>
        <v>0</v>
      </c>
    </row>
    <row r="13" spans="1:26" s="112" customFormat="1" ht="15" customHeight="1" x14ac:dyDescent="0.2">
      <c r="A13" s="303" t="s">
        <v>293</v>
      </c>
      <c r="B13" s="363"/>
      <c r="C13" s="108">
        <f>SUM(E13:R13)</f>
        <v>0</v>
      </c>
      <c r="D13" s="95"/>
      <c r="E13" s="95">
        <f>Investitie!F88</f>
        <v>0</v>
      </c>
      <c r="F13" s="95">
        <f>Investitie!G88</f>
        <v>0</v>
      </c>
      <c r="G13" s="95">
        <f>Investitie!H88</f>
        <v>0</v>
      </c>
      <c r="H13" s="95">
        <f>Investitie!I88</f>
        <v>0</v>
      </c>
      <c r="I13" s="95">
        <f>Investitie!J88</f>
        <v>0</v>
      </c>
      <c r="J13" s="95">
        <f>Investitie!K88</f>
        <v>0</v>
      </c>
      <c r="K13" s="95">
        <f>Investitie!L88</f>
        <v>0</v>
      </c>
      <c r="L13" s="95">
        <f>Investitie!M88</f>
        <v>0</v>
      </c>
      <c r="M13" s="95">
        <f>Investitie!N88</f>
        <v>0</v>
      </c>
      <c r="N13" s="95">
        <f>Investitie!O88</f>
        <v>0</v>
      </c>
      <c r="O13" s="95">
        <f>Investitie!P88</f>
        <v>0</v>
      </c>
      <c r="P13" s="95">
        <f>Investitie!Q88</f>
        <v>0</v>
      </c>
      <c r="Q13" s="95">
        <f>Investitie!R88</f>
        <v>0</v>
      </c>
      <c r="R13" s="95">
        <f>Investitie!S88</f>
        <v>0</v>
      </c>
    </row>
    <row r="14" spans="1:26" s="112" customFormat="1" ht="15" customHeight="1" x14ac:dyDescent="0.2">
      <c r="A14" s="372" t="s">
        <v>294</v>
      </c>
      <c r="B14" s="363"/>
      <c r="C14" s="108">
        <f>SUM(E14:R14)</f>
        <v>0</v>
      </c>
      <c r="D14" s="95"/>
      <c r="E14" s="95">
        <f>'Proiectii financiare_V,Ch act'!D152</f>
        <v>0</v>
      </c>
      <c r="F14" s="95">
        <f>'Proiectii financiare_V,Ch act'!E152</f>
        <v>0</v>
      </c>
      <c r="G14" s="95">
        <f>'Proiectii financiare_V,Ch act'!F152</f>
        <v>0</v>
      </c>
      <c r="H14" s="95">
        <f>'Proiectii financiare_V,Ch act'!G152</f>
        <v>0</v>
      </c>
      <c r="I14" s="95">
        <f>'Proiectii financiare_V,Ch act'!H152</f>
        <v>0</v>
      </c>
      <c r="J14" s="95">
        <f>'Proiectii financiare_V,Ch act'!I152</f>
        <v>0</v>
      </c>
      <c r="K14" s="95">
        <f>'Proiectii financiare_V,Ch act'!J152</f>
        <v>0</v>
      </c>
      <c r="L14" s="95">
        <f>'Proiectii financiare_V,Ch act'!K152</f>
        <v>0</v>
      </c>
      <c r="M14" s="95">
        <f>'Proiectii financiare_V,Ch act'!L152</f>
        <v>0</v>
      </c>
      <c r="N14" s="95">
        <f>'Proiectii financiare_V,Ch act'!M152</f>
        <v>0</v>
      </c>
      <c r="O14" s="95">
        <f>'Proiectii financiare_V,Ch act'!N152</f>
        <v>0</v>
      </c>
      <c r="P14" s="95">
        <f>'Proiectii financiare_V,Ch act'!O152</f>
        <v>0</v>
      </c>
      <c r="Q14" s="95">
        <f>'Proiectii financiare_V,Ch act'!P152</f>
        <v>0</v>
      </c>
      <c r="R14" s="95">
        <f>'Proiectii financiare_V,Ch act'!Q152</f>
        <v>0</v>
      </c>
    </row>
    <row r="15" spans="1:26" s="185" customFormat="1" ht="15" x14ac:dyDescent="0.2">
      <c r="A15" s="370" t="s">
        <v>295</v>
      </c>
      <c r="B15" s="371"/>
      <c r="C15" s="120" t="e">
        <f>C11-C13-C14</f>
        <v>#DIV/0!</v>
      </c>
      <c r="D15" s="306">
        <f>D11+D12-D13-D14</f>
        <v>0</v>
      </c>
      <c r="E15" s="306" t="e">
        <f>E11+E12-E13-E14</f>
        <v>#DIV/0!</v>
      </c>
      <c r="F15" s="306" t="e">
        <f t="shared" ref="F15:R15" si="3">F11+F12-F13-F14</f>
        <v>#DIV/0!</v>
      </c>
      <c r="G15" s="306">
        <f t="shared" si="3"/>
        <v>0</v>
      </c>
      <c r="H15" s="306">
        <f t="shared" si="3"/>
        <v>0</v>
      </c>
      <c r="I15" s="306">
        <f t="shared" si="3"/>
        <v>0</v>
      </c>
      <c r="J15" s="306">
        <f t="shared" si="3"/>
        <v>0</v>
      </c>
      <c r="K15" s="306">
        <f t="shared" si="3"/>
        <v>0</v>
      </c>
      <c r="L15" s="306">
        <f t="shared" si="3"/>
        <v>0</v>
      </c>
      <c r="M15" s="306">
        <f t="shared" si="3"/>
        <v>0</v>
      </c>
      <c r="N15" s="306">
        <f t="shared" si="3"/>
        <v>0</v>
      </c>
      <c r="O15" s="306">
        <f t="shared" si="3"/>
        <v>0</v>
      </c>
      <c r="P15" s="306">
        <f t="shared" si="3"/>
        <v>0</v>
      </c>
      <c r="Q15" s="306">
        <f t="shared" si="3"/>
        <v>0</v>
      </c>
      <c r="R15" s="306">
        <f t="shared" si="3"/>
        <v>0</v>
      </c>
    </row>
    <row r="16" spans="1:26" s="375" customFormat="1" ht="18" x14ac:dyDescent="0.25">
      <c r="A16" s="373" t="s">
        <v>296</v>
      </c>
      <c r="B16" s="374"/>
      <c r="C16" s="232" t="e">
        <f t="shared" ref="C16:R16" si="4">C7+C15+C9</f>
        <v>#DIV/0!</v>
      </c>
      <c r="D16" s="313">
        <f t="shared" si="4"/>
        <v>0</v>
      </c>
      <c r="E16" s="313" t="e">
        <f>E7+E15+E9</f>
        <v>#DIV/0!</v>
      </c>
      <c r="F16" s="313" t="e">
        <f t="shared" si="4"/>
        <v>#DIV/0!</v>
      </c>
      <c r="G16" s="313">
        <f t="shared" si="4"/>
        <v>0</v>
      </c>
      <c r="H16" s="313">
        <f t="shared" si="4"/>
        <v>0</v>
      </c>
      <c r="I16" s="313">
        <f t="shared" si="4"/>
        <v>0</v>
      </c>
      <c r="J16" s="313">
        <f t="shared" si="4"/>
        <v>0</v>
      </c>
      <c r="K16" s="313">
        <f t="shared" si="4"/>
        <v>0</v>
      </c>
      <c r="L16" s="313">
        <f t="shared" si="4"/>
        <v>0</v>
      </c>
      <c r="M16" s="313">
        <f t="shared" si="4"/>
        <v>0</v>
      </c>
      <c r="N16" s="313">
        <f t="shared" si="4"/>
        <v>0</v>
      </c>
      <c r="O16" s="313">
        <f t="shared" si="4"/>
        <v>0</v>
      </c>
      <c r="P16" s="313">
        <f t="shared" si="4"/>
        <v>0</v>
      </c>
      <c r="Q16" s="313">
        <f t="shared" si="4"/>
        <v>0</v>
      </c>
      <c r="R16" s="313">
        <f t="shared" si="4"/>
        <v>0</v>
      </c>
    </row>
    <row r="17" spans="1:26" s="375" customFormat="1" ht="18" x14ac:dyDescent="0.25">
      <c r="A17" s="373" t="s">
        <v>297</v>
      </c>
      <c r="B17" s="374"/>
      <c r="C17" s="232"/>
      <c r="D17" s="313">
        <f>D16</f>
        <v>0</v>
      </c>
      <c r="E17" s="313" t="e">
        <f>E16</f>
        <v>#DIV/0!</v>
      </c>
      <c r="F17" s="313" t="e">
        <f t="shared" ref="F17:R17" si="5">E17+F16</f>
        <v>#DIV/0!</v>
      </c>
      <c r="G17" s="313" t="e">
        <f t="shared" si="5"/>
        <v>#DIV/0!</v>
      </c>
      <c r="H17" s="313" t="e">
        <f t="shared" si="5"/>
        <v>#DIV/0!</v>
      </c>
      <c r="I17" s="313" t="e">
        <f t="shared" si="5"/>
        <v>#DIV/0!</v>
      </c>
      <c r="J17" s="313" t="e">
        <f t="shared" si="5"/>
        <v>#DIV/0!</v>
      </c>
      <c r="K17" s="313" t="e">
        <f t="shared" si="5"/>
        <v>#DIV/0!</v>
      </c>
      <c r="L17" s="313" t="e">
        <f t="shared" si="5"/>
        <v>#DIV/0!</v>
      </c>
      <c r="M17" s="313" t="e">
        <f t="shared" si="5"/>
        <v>#DIV/0!</v>
      </c>
      <c r="N17" s="313" t="e">
        <f t="shared" si="5"/>
        <v>#DIV/0!</v>
      </c>
      <c r="O17" s="313" t="e">
        <f t="shared" si="5"/>
        <v>#DIV/0!</v>
      </c>
      <c r="P17" s="313" t="e">
        <f t="shared" si="5"/>
        <v>#DIV/0!</v>
      </c>
      <c r="Q17" s="313" t="e">
        <f t="shared" si="5"/>
        <v>#DIV/0!</v>
      </c>
      <c r="R17" s="313" t="e">
        <f t="shared" si="5"/>
        <v>#DIV/0!</v>
      </c>
    </row>
    <row r="18" spans="1:26" s="112" customFormat="1" ht="15" x14ac:dyDescent="0.2">
      <c r="A18" s="188"/>
      <c r="B18" s="363"/>
      <c r="C18" s="376"/>
      <c r="D18" s="376"/>
      <c r="E18" s="377"/>
      <c r="F18" s="377"/>
      <c r="G18" s="377"/>
      <c r="H18" s="377"/>
      <c r="I18" s="377"/>
      <c r="J18" s="377"/>
      <c r="K18" s="377"/>
      <c r="L18" s="377"/>
    </row>
    <row r="19" spans="1:26" s="112" customFormat="1" x14ac:dyDescent="0.25">
      <c r="A19" s="378" t="s">
        <v>298</v>
      </c>
      <c r="B19" s="379"/>
      <c r="C19" s="380"/>
      <c r="D19" s="380"/>
      <c r="E19" s="380" t="e">
        <f>IF(AND(E17&gt;=0,F17&gt;=0,G17&gt;=0,H17&gt;=0,I17&gt;=0,J17&gt;=0,K17&gt;=0,L17&gt;=0,M17&gt;=0,N17&gt;=0,O17&gt;=0,P17&gt;=0,Q17&gt;=0,R17&gt;=0),"DA","NU")</f>
        <v>#DIV/0!</v>
      </c>
      <c r="F19" s="377"/>
      <c r="G19" s="377"/>
      <c r="H19" s="377"/>
      <c r="I19" s="377"/>
      <c r="J19" s="377"/>
      <c r="K19" s="377"/>
      <c r="L19" s="377"/>
    </row>
    <row r="20" spans="1:26" ht="16.5" customHeight="1" x14ac:dyDescent="0.3">
      <c r="A20" s="188"/>
      <c r="B20" s="95"/>
      <c r="C20" s="146"/>
      <c r="D20" s="146"/>
      <c r="E20" s="95"/>
      <c r="F20" s="95"/>
      <c r="G20" s="95"/>
      <c r="H20" s="95"/>
      <c r="I20" s="95"/>
      <c r="J20" s="95"/>
      <c r="K20" s="95"/>
      <c r="L20" s="95"/>
      <c r="Z20" s="354"/>
    </row>
    <row r="21" spans="1:26" ht="16.5" customHeight="1" x14ac:dyDescent="0.3">
      <c r="B21" s="95"/>
      <c r="C21" s="146"/>
      <c r="D21" s="146"/>
      <c r="E21" s="95"/>
      <c r="F21" s="95"/>
      <c r="G21" s="95"/>
      <c r="H21" s="95"/>
      <c r="I21" s="95"/>
      <c r="J21" s="95"/>
      <c r="K21" s="95"/>
      <c r="L21" s="95"/>
      <c r="Z21" s="354"/>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F804D-DBF5-467E-8289-27634BD6AF9A}">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95"/>
      <c r="C2" s="296"/>
      <c r="D2" s="296"/>
    </row>
    <row r="3" spans="1:18" ht="35.25" customHeight="1" x14ac:dyDescent="0.25">
      <c r="A3" s="244" t="s">
        <v>190</v>
      </c>
      <c r="B3" s="96"/>
      <c r="C3" s="96"/>
      <c r="D3" s="96"/>
      <c r="E3" s="96"/>
      <c r="F3" s="96"/>
      <c r="G3" s="96"/>
      <c r="H3" s="267"/>
      <c r="I3" s="200"/>
      <c r="J3" s="267"/>
      <c r="K3" s="267"/>
      <c r="L3" s="267"/>
      <c r="M3" s="267"/>
      <c r="N3" s="96"/>
      <c r="O3" s="96"/>
      <c r="P3" s="96"/>
      <c r="Q3" s="96"/>
      <c r="R3" s="164"/>
    </row>
    <row r="4" spans="1:18" ht="15.75" x14ac:dyDescent="0.25">
      <c r="A4" s="237"/>
      <c r="B4" s="96"/>
      <c r="C4" s="96"/>
      <c r="D4" s="96"/>
      <c r="E4" s="96"/>
      <c r="F4" s="96"/>
      <c r="G4" s="96"/>
      <c r="H4" s="268"/>
      <c r="I4" s="252"/>
      <c r="J4" s="268"/>
      <c r="K4" s="268"/>
      <c r="L4" s="268"/>
      <c r="M4" s="268"/>
      <c r="N4" s="96"/>
      <c r="O4" s="96"/>
      <c r="P4" s="96"/>
      <c r="Q4" s="96"/>
      <c r="R4" s="164"/>
    </row>
    <row r="5" spans="1:18" ht="15.75" x14ac:dyDescent="0.25">
      <c r="A5" s="414" t="s">
        <v>191</v>
      </c>
      <c r="B5" s="414"/>
      <c r="C5" s="414"/>
      <c r="D5" s="414"/>
      <c r="E5" s="414"/>
      <c r="F5" s="414"/>
      <c r="G5" s="96"/>
      <c r="H5" s="268"/>
      <c r="I5" s="252"/>
      <c r="J5" s="268"/>
      <c r="K5" s="268"/>
      <c r="L5" s="268"/>
      <c r="M5" s="268"/>
      <c r="N5" s="96"/>
      <c r="O5" s="96"/>
      <c r="P5" s="96"/>
      <c r="Q5" s="96"/>
      <c r="R5" s="164"/>
    </row>
    <row r="6" spans="1:18" ht="15.75" x14ac:dyDescent="0.25">
      <c r="A6" s="414" t="s">
        <v>192</v>
      </c>
      <c r="B6" s="414"/>
      <c r="C6" s="414"/>
      <c r="D6" s="414"/>
      <c r="E6" s="414"/>
      <c r="F6" s="414"/>
      <c r="G6" s="96"/>
      <c r="H6" s="267"/>
      <c r="I6" s="200"/>
      <c r="J6" s="267"/>
      <c r="K6" s="267"/>
      <c r="L6" s="267"/>
      <c r="M6" s="267"/>
      <c r="N6" s="96"/>
      <c r="O6" s="96"/>
      <c r="P6" s="96"/>
      <c r="Q6" s="96"/>
      <c r="R6" s="164"/>
    </row>
    <row r="7" spans="1:18" ht="21.75" customHeight="1" x14ac:dyDescent="0.25">
      <c r="A7" s="414" t="s">
        <v>193</v>
      </c>
      <c r="B7" s="489"/>
      <c r="C7" s="489"/>
      <c r="D7" s="489"/>
      <c r="E7" s="489"/>
      <c r="F7" s="269"/>
      <c r="G7" s="96"/>
      <c r="H7" s="267"/>
      <c r="I7" s="200"/>
      <c r="J7" s="267"/>
      <c r="K7" s="267"/>
      <c r="L7" s="267"/>
      <c r="M7" s="267"/>
      <c r="N7" s="96"/>
      <c r="O7" s="96"/>
      <c r="P7" s="96"/>
      <c r="Q7" s="96"/>
      <c r="R7" s="164"/>
    </row>
    <row r="8" spans="1:18" ht="59.25" customHeight="1" x14ac:dyDescent="0.25">
      <c r="A8" s="414" t="s">
        <v>194</v>
      </c>
      <c r="B8" s="489"/>
      <c r="C8" s="489"/>
      <c r="D8" s="489"/>
      <c r="E8" s="489"/>
      <c r="F8" s="269"/>
      <c r="G8" s="96"/>
      <c r="H8" s="268"/>
      <c r="I8" s="252"/>
      <c r="J8" s="268"/>
      <c r="K8" s="268"/>
      <c r="L8" s="268"/>
      <c r="M8" s="268"/>
      <c r="N8" s="96"/>
      <c r="O8" s="96"/>
      <c r="P8" s="96"/>
      <c r="Q8" s="96"/>
      <c r="R8" s="164"/>
    </row>
    <row r="9" spans="1:18" ht="33" customHeight="1" x14ac:dyDescent="0.25">
      <c r="A9" s="488" t="s">
        <v>195</v>
      </c>
      <c r="B9" s="489"/>
      <c r="C9" s="489"/>
      <c r="D9" s="489"/>
      <c r="E9" s="489"/>
      <c r="F9" s="269"/>
      <c r="G9" s="96"/>
      <c r="H9" s="268"/>
      <c r="I9" s="252"/>
      <c r="J9" s="268"/>
      <c r="K9" s="268"/>
      <c r="L9" s="268"/>
      <c r="M9" s="268"/>
      <c r="N9" s="96"/>
      <c r="O9" s="96"/>
      <c r="P9" s="96"/>
      <c r="Q9" s="96"/>
      <c r="R9" s="164"/>
    </row>
    <row r="10" spans="1:18" ht="53.25" customHeight="1" x14ac:dyDescent="0.25">
      <c r="A10" s="488" t="s">
        <v>196</v>
      </c>
      <c r="B10" s="489"/>
      <c r="C10" s="489"/>
      <c r="D10" s="489"/>
      <c r="E10" s="489"/>
      <c r="F10" s="269"/>
      <c r="G10" s="96"/>
      <c r="H10" s="268"/>
      <c r="I10" s="252"/>
      <c r="J10" s="268"/>
      <c r="K10" s="268"/>
      <c r="L10" s="268"/>
      <c r="M10" s="268"/>
      <c r="N10" s="96"/>
      <c r="O10" s="96"/>
      <c r="P10" s="96"/>
      <c r="Q10" s="96"/>
      <c r="R10" s="164"/>
    </row>
    <row r="11" spans="1:18" ht="15.75" x14ac:dyDescent="0.25">
      <c r="A11" s="414" t="s">
        <v>197</v>
      </c>
      <c r="B11" s="489"/>
      <c r="C11" s="489"/>
      <c r="D11" s="489"/>
      <c r="E11" s="489"/>
      <c r="F11" s="269"/>
      <c r="G11" s="96"/>
      <c r="H11" s="268"/>
      <c r="I11" s="252"/>
      <c r="J11" s="268"/>
      <c r="K11" s="268"/>
      <c r="L11" s="268"/>
      <c r="M11" s="268"/>
      <c r="N11" s="96"/>
      <c r="O11" s="96"/>
      <c r="P11" s="96"/>
      <c r="Q11" s="96"/>
      <c r="R11" s="164"/>
    </row>
    <row r="12" spans="1:18" ht="33.75" customHeight="1" x14ac:dyDescent="0.25">
      <c r="A12" s="501" t="s">
        <v>198</v>
      </c>
      <c r="B12" s="493"/>
      <c r="C12" s="493"/>
      <c r="D12" s="493"/>
      <c r="E12" s="493"/>
      <c r="F12" s="269"/>
      <c r="G12" s="96"/>
      <c r="H12" s="267"/>
      <c r="I12" s="200"/>
      <c r="J12" s="267"/>
      <c r="K12" s="267"/>
      <c r="L12" s="267"/>
      <c r="M12" s="267"/>
      <c r="N12" s="96"/>
      <c r="O12" s="96"/>
      <c r="P12" s="96"/>
      <c r="Q12" s="96"/>
      <c r="R12" s="164"/>
    </row>
    <row r="13" spans="1:18" ht="33.75" customHeight="1" x14ac:dyDescent="0.25">
      <c r="A13" s="501" t="s">
        <v>199</v>
      </c>
      <c r="B13" s="493"/>
      <c r="C13" s="493"/>
      <c r="D13" s="493"/>
      <c r="E13" s="493"/>
      <c r="F13" s="269"/>
      <c r="G13" s="96"/>
      <c r="H13" s="268"/>
      <c r="I13" s="200"/>
      <c r="J13" s="268"/>
      <c r="K13" s="268"/>
      <c r="L13" s="268"/>
      <c r="M13" s="268"/>
      <c r="N13" s="96"/>
      <c r="O13" s="96"/>
      <c r="P13" s="96"/>
      <c r="Q13" s="96"/>
      <c r="R13" s="164"/>
    </row>
    <row r="14" spans="1:18" ht="74.25" customHeight="1" x14ac:dyDescent="0.25">
      <c r="A14" s="414" t="s">
        <v>200</v>
      </c>
      <c r="B14" s="489"/>
      <c r="C14" s="489"/>
      <c r="D14" s="489"/>
      <c r="E14" s="489"/>
      <c r="F14" s="269"/>
      <c r="G14" s="96"/>
      <c r="H14" s="96"/>
      <c r="I14" s="202"/>
      <c r="J14" s="270"/>
      <c r="K14" s="270"/>
      <c r="L14" s="271"/>
      <c r="M14" s="271"/>
      <c r="N14" s="96"/>
      <c r="O14" s="96"/>
      <c r="P14" s="96"/>
      <c r="Q14" s="96"/>
      <c r="R14" s="164"/>
    </row>
    <row r="15" spans="1:18" ht="72" customHeight="1" x14ac:dyDescent="0.25">
      <c r="A15" s="488" t="s">
        <v>201</v>
      </c>
      <c r="B15" s="489"/>
      <c r="C15" s="489"/>
      <c r="D15" s="489"/>
      <c r="E15" s="489"/>
      <c r="F15" s="96"/>
      <c r="G15" s="96"/>
      <c r="H15" s="268"/>
      <c r="I15" s="202"/>
      <c r="J15" s="270"/>
      <c r="K15" s="270"/>
      <c r="L15" s="271"/>
      <c r="M15" s="271"/>
      <c r="N15" s="96"/>
      <c r="O15" s="96"/>
      <c r="P15" s="96"/>
      <c r="Q15" s="96"/>
      <c r="R15" s="164"/>
    </row>
    <row r="16" spans="1:18" ht="51" customHeight="1" x14ac:dyDescent="0.25">
      <c r="A16" s="492" t="s">
        <v>202</v>
      </c>
      <c r="B16" s="493"/>
      <c r="C16" s="493"/>
      <c r="D16" s="493"/>
      <c r="E16" s="493"/>
      <c r="F16" s="272" t="s">
        <v>203</v>
      </c>
      <c r="G16" s="494" t="s">
        <v>204</v>
      </c>
      <c r="H16" s="495"/>
      <c r="I16" s="495"/>
      <c r="J16" s="495"/>
      <c r="K16" s="495"/>
      <c r="L16" s="96"/>
      <c r="M16" s="96"/>
      <c r="N16" s="96"/>
      <c r="O16" s="96"/>
      <c r="P16" s="96"/>
      <c r="Q16" s="96"/>
      <c r="R16" s="164"/>
    </row>
    <row r="17" spans="1:18" ht="47.25" customHeight="1" x14ac:dyDescent="0.25">
      <c r="A17" s="273" t="s">
        <v>205</v>
      </c>
      <c r="B17" s="96"/>
      <c r="C17" s="96"/>
      <c r="D17" s="96"/>
      <c r="E17" s="96"/>
      <c r="F17" s="96"/>
      <c r="G17" s="491" t="s">
        <v>205</v>
      </c>
      <c r="H17" s="491"/>
      <c r="I17" s="491"/>
      <c r="J17" s="96"/>
      <c r="K17" s="96"/>
      <c r="L17" s="267"/>
      <c r="M17" s="267"/>
      <c r="N17" s="96"/>
      <c r="O17" s="96"/>
      <c r="P17" s="96"/>
      <c r="Q17" s="96"/>
      <c r="R17" s="164"/>
    </row>
    <row r="18" spans="1:18" ht="35.25" customHeight="1" x14ac:dyDescent="0.25">
      <c r="A18" s="496" t="s">
        <v>206</v>
      </c>
      <c r="B18" s="414"/>
      <c r="C18" s="414"/>
      <c r="D18" s="414"/>
      <c r="E18" s="414"/>
      <c r="F18" s="96"/>
      <c r="G18" s="500" t="s">
        <v>207</v>
      </c>
      <c r="H18" s="491"/>
      <c r="I18" s="491"/>
      <c r="J18" s="491"/>
      <c r="K18" s="491"/>
      <c r="L18" s="267"/>
      <c r="M18" s="267"/>
      <c r="N18" s="96"/>
      <c r="O18" s="96"/>
      <c r="P18" s="96"/>
      <c r="Q18" s="96"/>
      <c r="R18" s="164"/>
    </row>
    <row r="19" spans="1:18" ht="57.75" customHeight="1" x14ac:dyDescent="0.25">
      <c r="A19" s="496" t="s">
        <v>208</v>
      </c>
      <c r="B19" s="489"/>
      <c r="C19" s="489"/>
      <c r="D19" s="489"/>
      <c r="E19" s="489"/>
      <c r="F19" s="96"/>
      <c r="G19" s="491" t="s">
        <v>209</v>
      </c>
      <c r="H19" s="499"/>
      <c r="I19" s="499"/>
      <c r="J19" s="499"/>
      <c r="K19" s="499"/>
      <c r="L19" s="267"/>
      <c r="M19" s="267"/>
      <c r="N19" s="96"/>
      <c r="O19" s="96"/>
      <c r="P19" s="96"/>
      <c r="Q19" s="96"/>
      <c r="R19" s="164"/>
    </row>
    <row r="20" spans="1:18" ht="97.15" customHeight="1" x14ac:dyDescent="0.25">
      <c r="A20" s="414" t="s">
        <v>210</v>
      </c>
      <c r="B20" s="489"/>
      <c r="C20" s="489"/>
      <c r="D20" s="489"/>
      <c r="E20" s="489"/>
      <c r="F20" s="96"/>
      <c r="G20" s="96"/>
      <c r="H20" s="267"/>
      <c r="I20" s="200"/>
      <c r="J20" s="267"/>
      <c r="K20" s="267"/>
      <c r="L20" s="267"/>
      <c r="M20" s="267"/>
      <c r="N20" s="96"/>
      <c r="O20" s="96"/>
      <c r="P20" s="96"/>
      <c r="Q20" s="96"/>
      <c r="R20" s="164"/>
    </row>
    <row r="21" spans="1:18" ht="16.5" thickBot="1" x14ac:dyDescent="0.3">
      <c r="A21" s="237"/>
      <c r="B21" s="96"/>
      <c r="C21" s="96"/>
      <c r="D21" s="96"/>
      <c r="E21" s="96"/>
      <c r="F21" s="96"/>
      <c r="G21" s="96"/>
      <c r="H21" s="267"/>
      <c r="I21" s="200"/>
      <c r="J21" s="267"/>
      <c r="K21" s="267"/>
      <c r="L21" s="267"/>
      <c r="M21" s="267"/>
      <c r="N21" s="96"/>
      <c r="O21" s="96"/>
      <c r="P21" s="96"/>
      <c r="Q21" s="96"/>
      <c r="R21" s="164"/>
    </row>
    <row r="22" spans="1:18" ht="34.5" x14ac:dyDescent="0.25">
      <c r="A22" s="274" t="s">
        <v>211</v>
      </c>
      <c r="B22" s="275"/>
      <c r="C22" s="276" t="s">
        <v>212</v>
      </c>
      <c r="D22" s="96"/>
      <c r="E22" s="272" t="s">
        <v>203</v>
      </c>
      <c r="F22" s="96"/>
      <c r="G22" s="497" t="s">
        <v>213</v>
      </c>
      <c r="H22" s="498"/>
      <c r="I22" s="498"/>
      <c r="J22" s="277"/>
      <c r="K22" s="278" t="s">
        <v>212</v>
      </c>
      <c r="L22" s="202"/>
      <c r="M22" s="267"/>
      <c r="N22" s="96"/>
      <c r="O22" s="96"/>
      <c r="P22" s="96"/>
      <c r="Q22" s="96"/>
      <c r="R22" s="164"/>
    </row>
    <row r="23" spans="1:18" ht="31.5" customHeight="1" x14ac:dyDescent="0.25">
      <c r="A23" s="279" t="s">
        <v>214</v>
      </c>
      <c r="B23" s="280">
        <f>'Rentabilitate investitie'!B4</f>
        <v>0.04</v>
      </c>
      <c r="C23" s="96"/>
      <c r="D23" s="96"/>
      <c r="E23" s="96"/>
      <c r="F23" s="96"/>
      <c r="G23" s="490" t="s">
        <v>215</v>
      </c>
      <c r="H23" s="491"/>
      <c r="I23" s="491"/>
      <c r="J23" s="281"/>
      <c r="K23" s="278" t="s">
        <v>212</v>
      </c>
      <c r="L23" s="202"/>
      <c r="M23" s="267"/>
      <c r="N23" s="96"/>
      <c r="O23" s="96"/>
      <c r="P23" s="96"/>
      <c r="Q23" s="96"/>
      <c r="R23" s="164"/>
    </row>
    <row r="24" spans="1:18" ht="15.75" x14ac:dyDescent="0.25">
      <c r="A24" s="279" t="s">
        <v>216</v>
      </c>
      <c r="B24" s="282"/>
      <c r="C24" s="276" t="s">
        <v>212</v>
      </c>
      <c r="D24" s="96"/>
      <c r="E24" s="96"/>
      <c r="F24" s="96"/>
      <c r="G24" s="283"/>
      <c r="H24" s="267"/>
      <c r="I24" s="200"/>
      <c r="J24" s="284"/>
      <c r="K24" s="267"/>
      <c r="L24" s="267"/>
      <c r="M24" s="267"/>
      <c r="N24" s="96"/>
      <c r="O24" s="96"/>
      <c r="P24" s="96"/>
      <c r="Q24" s="96"/>
      <c r="R24" s="164"/>
    </row>
    <row r="25" spans="1:18" ht="15.75" x14ac:dyDescent="0.25">
      <c r="A25" s="285"/>
      <c r="B25" s="280"/>
      <c r="C25" s="96"/>
      <c r="D25" s="96"/>
      <c r="E25" s="96"/>
      <c r="F25" s="96"/>
      <c r="G25" s="286" t="s">
        <v>217</v>
      </c>
      <c r="H25" s="96"/>
      <c r="I25" s="96"/>
      <c r="J25" s="284"/>
      <c r="K25" s="267"/>
      <c r="L25" s="267"/>
      <c r="M25" s="267"/>
      <c r="N25" s="96"/>
      <c r="O25" s="96"/>
      <c r="P25" s="96"/>
      <c r="Q25" s="96"/>
      <c r="R25" s="164"/>
    </row>
    <row r="26" spans="1:18" ht="16.5" thickBot="1" x14ac:dyDescent="0.3">
      <c r="A26" s="287" t="s">
        <v>217</v>
      </c>
      <c r="B26" s="280"/>
      <c r="C26" s="96"/>
      <c r="D26" s="96"/>
      <c r="E26" s="96"/>
      <c r="F26" s="96"/>
      <c r="G26" s="288"/>
      <c r="H26" s="289" t="s">
        <v>218</v>
      </c>
      <c r="I26" s="290" t="str">
        <f>IFERROR(H21/(H22-H23),"")</f>
        <v/>
      </c>
      <c r="J26" s="291">
        <f>J22-J23</f>
        <v>0</v>
      </c>
      <c r="K26" s="250" t="s">
        <v>219</v>
      </c>
      <c r="L26" s="267"/>
      <c r="M26" s="267"/>
      <c r="N26" s="96"/>
      <c r="O26" s="96"/>
      <c r="P26" s="96"/>
      <c r="Q26" s="96"/>
      <c r="R26" s="164"/>
    </row>
    <row r="27" spans="1:18" ht="16.5" thickBot="1" x14ac:dyDescent="0.3">
      <c r="A27" s="292" t="s">
        <v>218</v>
      </c>
      <c r="B27" s="293">
        <f>IFERROR(B22/(B23-B24),"")</f>
        <v>0</v>
      </c>
      <c r="C27" s="250" t="s">
        <v>219</v>
      </c>
      <c r="D27" s="96"/>
      <c r="E27" s="96"/>
      <c r="F27" s="96"/>
      <c r="G27" s="96"/>
      <c r="H27" s="267"/>
      <c r="I27" s="200"/>
      <c r="J27" s="267"/>
      <c r="K27" s="267"/>
      <c r="L27" s="267"/>
      <c r="M27" s="267"/>
      <c r="N27" s="96"/>
      <c r="O27" s="96"/>
      <c r="P27" s="96"/>
      <c r="Q27" s="96"/>
      <c r="R27" s="164"/>
    </row>
    <row r="28" spans="1:18" x14ac:dyDescent="0.25">
      <c r="A28" s="237"/>
      <c r="B28" s="96"/>
      <c r="C28" s="96"/>
      <c r="D28" s="96"/>
      <c r="E28" s="96"/>
      <c r="F28" s="96"/>
      <c r="G28" s="96"/>
      <c r="H28" s="96"/>
      <c r="I28" s="200"/>
      <c r="J28" s="96"/>
      <c r="K28" s="96"/>
      <c r="L28" s="96"/>
      <c r="M28" s="96"/>
      <c r="N28" s="96"/>
      <c r="O28" s="96"/>
      <c r="P28" s="96"/>
      <c r="Q28" s="96"/>
      <c r="R28" s="164"/>
    </row>
    <row r="29" spans="1:18" x14ac:dyDescent="0.25">
      <c r="A29" s="295"/>
      <c r="C29" s="296"/>
      <c r="D29" s="296"/>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Introducere</vt:lpstr>
      <vt:lpstr>Buget cerere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2023-08-03T11:15:56Z</dcterms:modified>
</cp:coreProperties>
</file>